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gfsv.sg.local\財務係\05-1　経営分析表\R4決算\02回答\01上水\"/>
    </mc:Choice>
  </mc:AlternateContent>
  <xr:revisionPtr revIDLastSave="0" documentId="13_ncr:1_{A8ED7AEC-1822-4C23-9513-A8B8A53BEE17}" xr6:coauthVersionLast="47" xr6:coauthVersionMax="47" xr10:uidLastSave="{00000000-0000-0000-0000-000000000000}"/>
  <workbookProtection workbookAlgorithmName="SHA-512" workbookHashValue="K6JFcS4i0c4K+2AeJqhGAj8RKImWR9GmBq0bhSFIoRCvhSRvzbjmaaTlp3QjUuJgXcf/w4VrkuIiUD/e7phDQg==" workbookSaltValue="rlh4CgR3eXJdnypNgQatXg==" workbookSpinCount="100000" lockStructure="1"/>
  <bookViews>
    <workbookView xWindow="45" yWindow="30" windowWidth="20445" windowHeight="1089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AL8" i="4" s="1"/>
  <c r="Q6" i="5"/>
  <c r="P6" i="5"/>
  <c r="P10" i="4" s="1"/>
  <c r="O6" i="5"/>
  <c r="I10" i="4" s="1"/>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E85" i="4"/>
  <c r="BB10" i="4"/>
  <c r="AL10" i="4"/>
  <c r="W10" i="4"/>
  <c r="AT8" i="4"/>
  <c r="AD8" i="4"/>
  <c r="P8" i="4"/>
  <c r="B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<sst xmlns="http://schemas.openxmlformats.org/spreadsheetml/2006/main" count="228" uniqueCount="115">
  <si>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</si>
  <si>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</si>
  <si>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</si>
  <si>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</si>
  <si>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</si>
  <si>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</si>
  <si>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</si>
  <si>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</si>
  <si>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</si>
  <si>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</si>
  <si>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</si>
  <si>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</si>
  <si>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</si>
  <si>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</si>
  <si>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</si>
  <si>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</si>
  <si>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</si>
  <si>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</si>
  <si>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</si>
  <si>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</si>
  <si>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</si>
  <si>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</si>
  <si>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</si>
  <si>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</si>
  <si>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</si>
  <si>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</si>
  <si>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</si>
  <si>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</si>
  <si>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</si>
  <si>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</si>
  <si>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</si>
  <si>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</si>
  <si>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</si>
  <si>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</si>
  <si>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</si>
  <si>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</si>
  <si>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</si>
  <si>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</si>
  <si>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</si>
  <si>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</si>
  <si>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</si>
  <si>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</si>
  <si>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</si>
  <si>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</si>
  <si>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</si>
  <si>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</si>
  <si>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</si>
  <si>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</si>
  <si>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</si>
  <si>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</si>
  <si>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</si>
  <si>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</si>
  <si>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</si>
  <si>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</si>
  <si>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</si>
  <si>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</si>
  <si>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</si>
  <si>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</si>
  <si>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</si>
  <si>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</si>
  <si>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</si>
  <si>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</si>
  <si>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</si>
  <si>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</si>
  <si>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</si>
  <si>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</si>
  <si>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</si>
  <si>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</si>
  <si>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</si>
  <si>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</si>
  <si>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</si>
  <si>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</si>
  <si>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</si>
  <si>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</si>
  <si>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</si>
  <si>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</si>
  <si>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</si>
  <si>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</si>
  <si>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</si>
  <si>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</si>
  <si>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</si>
  <si>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</si>
  <si>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</si>
  <si>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</si>
  <si>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</si>
  <si>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</si>
  <si>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</si>
  <si>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</si>
  <si>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</si>
  <si>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</si>
  <si>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</si>
  <si>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</si>
  <si>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</si>
  <si>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</si>
  <si>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</si>
  <si>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</si>
  <si>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</si>
  <si>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</si>
  <si>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</si>
  <si>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</si>
  <si>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</si>
  <si>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</si>
  <si>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</si>
  <si>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</si>
  <si>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</si>
  <si>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</si>
  <si>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</si>
  <si>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</si>
  <si>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</si>
  <si>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</si>
  <si>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</si>
  <si>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</si>
  <si>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概ね健全な経営を維持できた。しかし、H29年度の簡水統合、また人口減による有収水量が減少傾向の中、簡水統合後の繰出金が激変緩和措置の後、上水道の基準に統一されることなど、収入が減少する一方、老朽化した施設や管路に対する多額の更新費用が必要となっており、経営環境は年々厳しさを増していく見込みとなっている。
　このような状況下において、施設の統廃合や人口規模に見合ったダウンサイジング等を進め、収益の確保と費用の縮減による効率的な経営を行っていく必要がある。そこで、10年間の経営の指針となる「第1次上下水道事業経営計画」のPDCAサイクルによる毎年度の進行管理を行い、事業全般の実効性を高めていくとともに、安定した財政運営が維持できるよう、国の財政支援の継続について引き続き要望していくこととする。"   </t>
    <phoneticPr fontId="4"/>
  </si>
  <si>
    <t>"概ね健全経営を維持している。
・国の交付金を財源として行う市民生活支援緊急対策事業として一般会計からの補助金をうけて、水道料金の減免を行った。これに伴い、給水収益が平年より大幅に減額となったため、①、②、④、⑤の指標については、減免の影響が出ているが、概ね健全経営を維持している。
・電気料金の高騰等により、給水原価が上がった。当市は元々水源に恵まれず、県受水に依存していることや、平地が少ないなどの地形的制約から給水原価は平均より高い。(⑥)
・施設利用率は平均より低い。今後も配水系統の見直しや水源転換などにより、可能な施設の統廃合を進め施設規模の適正化を図る。有収率は平均より高い値となっているが、引き続き漏水調査等により有収率の向上対策に努めることとしている。(⑦、⑧)
・企業債残高対給水収益比率は、H29年度の簡水統合により大幅に増加し、平均を80pt上回ったが、減少傾向で推移している。今年度の増加は料金減免の影響によるもの。(④)
・基幹管路及び防災拠点施設へ向けた管路の耐震化事業や老朽施設の更新事業の財源には、既存の内部留保資金や利益を充当することとしている。物価高騰等により利益が減少しているため、当面は企業債の借入額を償還額の9割と設定し、内部留保資金残高を一定程度確保しながら実施する。</t>
    <rPh sb="20" eb="23">
      <t>コウフキン</t>
    </rPh>
    <rPh sb="31" eb="33">
      <t>シミン</t>
    </rPh>
    <rPh sb="33" eb="35">
      <t>セイカツ</t>
    </rPh>
    <rPh sb="35" eb="37">
      <t>シエン</t>
    </rPh>
    <rPh sb="37" eb="39">
      <t>キンキュウ</t>
    </rPh>
    <rPh sb="39" eb="41">
      <t>タイサク</t>
    </rPh>
    <rPh sb="41" eb="43">
      <t>ジギョウ</t>
    </rPh>
    <rPh sb="46" eb="48">
      <t>イッパン</t>
    </rPh>
    <rPh sb="48" eb="50">
      <t>カイケイ</t>
    </rPh>
    <rPh sb="53" eb="56">
      <t>ホジョキン</t>
    </rPh>
    <rPh sb="79" eb="81">
      <t>キュウスイ</t>
    </rPh>
    <rPh sb="81" eb="83">
      <t>シュウエキ</t>
    </rPh>
    <rPh sb="84" eb="86">
      <t>ヘイネン</t>
    </rPh>
    <rPh sb="88" eb="90">
      <t>オオハバ</t>
    </rPh>
    <rPh sb="91" eb="93">
      <t>ゲンガク</t>
    </rPh>
    <rPh sb="145" eb="147">
      <t>デンキ</t>
    </rPh>
    <rPh sb="147" eb="149">
      <t>リョウキン</t>
    </rPh>
    <rPh sb="150" eb="152">
      <t>コウトウ</t>
    </rPh>
    <rPh sb="152" eb="153">
      <t>トウ</t>
    </rPh>
    <rPh sb="157" eb="159">
      <t>キュウスイ</t>
    </rPh>
    <rPh sb="159" eb="161">
      <t>ゲンカ</t>
    </rPh>
    <rPh sb="162" eb="163">
      <t>ア</t>
    </rPh>
    <rPh sb="306" eb="307">
      <t>ヒ</t>
    </rPh>
    <rPh sb="308" eb="309">
      <t>ツヅ</t>
    </rPh>
    <rPh sb="495" eb="497">
      <t>ブッカ</t>
    </rPh>
    <rPh sb="497" eb="499">
      <t>コウトウ</t>
    </rPh>
    <rPh sb="499" eb="500">
      <t>トウ</t>
    </rPh>
    <rPh sb="503" eb="505">
      <t>リエキ</t>
    </rPh>
    <rPh sb="506" eb="508">
      <t>ゲンショウ</t>
    </rPh>
    <rPh sb="515" eb="517">
      <t>トウメン</t>
    </rPh>
    <rPh sb="518" eb="521">
      <t>キギョウサイ</t>
    </rPh>
    <rPh sb="522" eb="525">
      <t>カリイレガク</t>
    </rPh>
    <rPh sb="526" eb="529">
      <t>ショウカンガク</t>
    </rPh>
    <rPh sb="531" eb="532">
      <t>ワ</t>
    </rPh>
    <rPh sb="533" eb="535">
      <t>セッテイ</t>
    </rPh>
    <rPh sb="537" eb="539">
      <t>ナイブ</t>
    </rPh>
    <rPh sb="539" eb="541">
      <t>リュウホ</t>
    </rPh>
    <rPh sb="541" eb="543">
      <t>シキン</t>
    </rPh>
    <rPh sb="543" eb="545">
      <t>ザンダカ</t>
    </rPh>
    <rPh sb="546" eb="548">
      <t>イッテイ</t>
    </rPh>
    <rPh sb="548" eb="550">
      <t>テイド</t>
    </rPh>
    <rPh sb="550" eb="552">
      <t>カクホ</t>
    </rPh>
    <rPh sb="556" eb="558">
      <t>ジッシ</t>
    </rPh>
    <phoneticPr fontId="4"/>
  </si>
  <si>
    <t>"経営戦略に基づき、計画的に更新していく
・施設や設備機器は点検・修理や改修を適切な時期に実施して使用限界年数を延長する長寿命化を図る。管路の使用限界年数は鋳鉄管を75年、それ以外は40年としているため、有形固定資産減価償却率、管路経年化率は微増傾向にある。引き続き「第1次上下水道事業経営計画」に基づき積極的に更新を進めていく。
・今後塩ビ管の劣化状況を調査分析し、使用限界年数を設定していくこととしている。
・水源から防災拠点施設へ向けた管路を計画的に更新・耐震化していくとともに、漏水頻度の高い管路についても緊急性の高いものから更新していく。"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</si>
</sst>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1.05</c:v>
                </c:pt>
                <c:pt idx="1">
                  <c:v>1.32</c:v>
                </c:pt>
                <c:pt idx="2">
                  <c:v>1.24</c:v>
                </c:pt>
                <c:pt idx="3">
                  <c:v>1.08</c:v>
                </c:pt>
                <c:pt idx="4">
                  <c:v>0.82</c:v>
                </c:pt>
              </c:numCache>
            </c:numRef>
          </c:val>
          <c:extLst>
            <c:ext xmlns:c16="http://schemas.microsoft.com/office/drawing/2014/chart" uri="{C3380CC4-5D6E-409C-BE32-E72D297353CC}">
              <c16:uniqueId val="{00000000-EA21-44D9-ACEE-A662C355734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EA21-44D9-ACEE-A662C355734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54.85</c:v>
                </c:pt>
                <c:pt idx="1">
                  <c:v>54.74</c:v>
                </c:pt>
                <c:pt idx="2">
                  <c:v>54.47</c:v>
                </c:pt>
                <c:pt idx="3">
                  <c:v>56.33</c:v>
                </c:pt>
                <c:pt idx="4">
                  <c:v>56.37</c:v>
                </c:pt>
              </c:numCache>
            </c:numRef>
          </c:val>
          <c:extLst>
            <c:ext xmlns:c16="http://schemas.microsoft.com/office/drawing/2014/chart" uri="{C3380CC4-5D6E-409C-BE32-E72D297353CC}">
              <c16:uniqueId val="{00000000-CF3D-4D3F-958B-702B4962141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CF3D-4D3F-958B-702B4962141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92.28</c:v>
                </c:pt>
                <c:pt idx="1">
                  <c:v>91.86</c:v>
                </c:pt>
                <c:pt idx="2">
                  <c:v>92.53</c:v>
                </c:pt>
                <c:pt idx="3">
                  <c:v>93.64</c:v>
                </c:pt>
                <c:pt idx="4">
                  <c:v>93.09</c:v>
                </c:pt>
              </c:numCache>
            </c:numRef>
          </c:val>
          <c:extLst>
            <c:ext xmlns:c16="http://schemas.microsoft.com/office/drawing/2014/chart" uri="{C3380CC4-5D6E-409C-BE32-E72D297353CC}">
              <c16:uniqueId val="{00000000-2832-41FD-9B70-AD1209A07C8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2832-41FD-9B70-AD1209A07C8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111.3</c:v>
                </c:pt>
                <c:pt idx="1">
                  <c:v>112.74</c:v>
                </c:pt>
                <c:pt idx="2">
                  <c:v>105.85</c:v>
                </c:pt>
                <c:pt idx="3">
                  <c:v>109.86</c:v>
                </c:pt>
                <c:pt idx="4">
                  <c:v>108.05</c:v>
                </c:pt>
              </c:numCache>
            </c:numRef>
          </c:val>
          <c:extLst>
            <c:ext xmlns:c16="http://schemas.microsoft.com/office/drawing/2014/chart" uri="{C3380CC4-5D6E-409C-BE32-E72D297353CC}">
              <c16:uniqueId val="{00000000-F708-44C1-BD19-3BB38237F2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F708-44C1-BD19-3BB38237F2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42.2</c:v>
                </c:pt>
                <c:pt idx="1">
                  <c:v>43.48</c:v>
                </c:pt>
                <c:pt idx="2">
                  <c:v>43.48</c:v>
                </c:pt>
                <c:pt idx="3">
                  <c:v>44.46</c:v>
                </c:pt>
                <c:pt idx="4">
                  <c:v>45.21</c:v>
                </c:pt>
              </c:numCache>
            </c:numRef>
          </c:val>
          <c:extLst>
            <c:ext xmlns:c16="http://schemas.microsoft.com/office/drawing/2014/chart" uri="{C3380CC4-5D6E-409C-BE32-E72D297353CC}">
              <c16:uniqueId val="{00000000-6FE2-4E14-BF9B-7A03DF7240B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6FE2-4E14-BF9B-7A03DF7240B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23.7</c:v>
                </c:pt>
                <c:pt idx="1">
                  <c:v>26.29</c:v>
                </c:pt>
                <c:pt idx="2">
                  <c:v>25.67</c:v>
                </c:pt>
                <c:pt idx="3">
                  <c:v>27.21</c:v>
                </c:pt>
                <c:pt idx="4">
                  <c:v>28.16</c:v>
                </c:pt>
              </c:numCache>
            </c:numRef>
          </c:val>
          <c:extLst>
            <c:ext xmlns:c16="http://schemas.microsoft.com/office/drawing/2014/chart" uri="{C3380CC4-5D6E-409C-BE32-E72D297353CC}">
              <c16:uniqueId val="{00000000-C264-44CB-8B70-7F2298F1DC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C264-44CB-8B70-7F2298F1DC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8B-4DF7-87FD-3D6006DEA78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A28B-4DF7-87FD-3D6006DEA78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307.45</c:v>
                </c:pt>
                <c:pt idx="1">
                  <c:v>290.95999999999998</c:v>
                </c:pt>
                <c:pt idx="2">
                  <c:v>218.61</c:v>
                </c:pt>
                <c:pt idx="3">
                  <c:v>184.37</c:v>
                </c:pt>
                <c:pt idx="4">
                  <c:v>198.24</c:v>
                </c:pt>
              </c:numCache>
            </c:numRef>
          </c:val>
          <c:extLst>
            <c:ext xmlns:c16="http://schemas.microsoft.com/office/drawing/2014/chart" uri="{C3380CC4-5D6E-409C-BE32-E72D297353CC}">
              <c16:uniqueId val="{00000000-7FD0-4448-BAC6-BEB737F495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7FD0-4448-BAC6-BEB737F495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410.76</c:v>
                </c:pt>
                <c:pt idx="1">
                  <c:v>394.73</c:v>
                </c:pt>
                <c:pt idx="2">
                  <c:v>392.61</c:v>
                </c:pt>
                <c:pt idx="3">
                  <c:v>367.73</c:v>
                </c:pt>
                <c:pt idx="4">
                  <c:v>397.16</c:v>
                </c:pt>
              </c:numCache>
            </c:numRef>
          </c:val>
          <c:extLst>
            <c:ext xmlns:c16="http://schemas.microsoft.com/office/drawing/2014/chart" uri="{C3380CC4-5D6E-409C-BE32-E72D297353CC}">
              <c16:uniqueId val="{00000000-B632-4625-A9DF-5502F8ABCE3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B632-4625-A9DF-5502F8ABCE3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100.52</c:v>
                </c:pt>
                <c:pt idx="1">
                  <c:v>99.26</c:v>
                </c:pt>
                <c:pt idx="2">
                  <c:v>93.51</c:v>
                </c:pt>
                <c:pt idx="3">
                  <c:v>98.32</c:v>
                </c:pt>
                <c:pt idx="4">
                  <c:v>86.56</c:v>
                </c:pt>
              </c:numCache>
            </c:numRef>
          </c:val>
          <c:extLst>
            <c:ext xmlns:c16="http://schemas.microsoft.com/office/drawing/2014/chart" uri="{C3380CC4-5D6E-409C-BE32-E72D297353CC}">
              <c16:uniqueId val="{00000000-7AF2-462D-B048-EF16F6A46A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7AF2-462D-B048-EF16F6A46A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214.17</c:v>
                </c:pt>
                <c:pt idx="1">
                  <c:v>216.27</c:v>
                </c:pt>
                <c:pt idx="2">
                  <c:v>221.04</c:v>
                </c:pt>
                <c:pt idx="3">
                  <c:v>216.7</c:v>
                </c:pt>
                <c:pt idx="4">
                  <c:v>220.32</c:v>
                </c:pt>
              </c:numCache>
            </c:numRef>
          </c:val>
          <c:extLst>
            <c:ext xmlns:c16="http://schemas.microsoft.com/office/drawing/2014/chart" uri="{C3380CC4-5D6E-409C-BE32-E72D297353CC}">
              <c16:uniqueId val="{00000000-480C-44F2-8F44-000D247548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480C-44F2-8F44-000D247548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52" zoomScaleNormal="100" workbookViewId="0">
      <selection activeCell="CC57" sqref="CC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島根県　松江市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197843</v>
      </c>
      <c r="AM8" s="45"/>
      <c r="AN8" s="45"/>
      <c r="AO8" s="45"/>
      <c r="AP8" s="45"/>
      <c r="AQ8" s="45"/>
      <c r="AR8" s="45"/>
      <c r="AS8" s="45"/>
      <c r="AT8" s="46">
        <f>データ!$S$6</f>
        <v>572.99</v>
      </c>
      <c r="AU8" s="47"/>
      <c r="AV8" s="47"/>
      <c r="AW8" s="47"/>
      <c r="AX8" s="47"/>
      <c r="AY8" s="47"/>
      <c r="AZ8" s="47"/>
      <c r="BA8" s="47"/>
      <c r="BB8" s="48">
        <f>データ!$T$6</f>
        <v>345.28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66.8</v>
      </c>
      <c r="J10" s="47"/>
      <c r="K10" s="47"/>
      <c r="L10" s="47"/>
      <c r="M10" s="47"/>
      <c r="N10" s="47"/>
      <c r="O10" s="81"/>
      <c r="P10" s="48">
        <f>データ!$P$6</f>
        <v>94.5</v>
      </c>
      <c r="Q10" s="48"/>
      <c r="R10" s="48"/>
      <c r="S10" s="48"/>
      <c r="T10" s="48"/>
      <c r="U10" s="48"/>
      <c r="V10" s="48"/>
      <c r="W10" s="45">
        <f>データ!$Q$6</f>
        <v>3597</v>
      </c>
      <c r="X10" s="45"/>
      <c r="Y10" s="45"/>
      <c r="Z10" s="45"/>
      <c r="AA10" s="45"/>
      <c r="AB10" s="45"/>
      <c r="AC10" s="45"/>
      <c r="AD10" s="2"/>
      <c r="AE10" s="2"/>
      <c r="AF10" s="2"/>
      <c r="AG10" s="2"/>
      <c r="AH10" s="2"/>
      <c r="AI10" s="2"/>
      <c r="AJ10" s="2"/>
      <c r="AK10" s="2"/>
      <c r="AL10" s="45">
        <f>データ!$U$6</f>
        <v>185933</v>
      </c>
      <c r="AM10" s="45"/>
      <c r="AN10" s="45"/>
      <c r="AO10" s="45"/>
      <c r="AP10" s="45"/>
      <c r="AQ10" s="45"/>
      <c r="AR10" s="45"/>
      <c r="AS10" s="45"/>
      <c r="AT10" s="46">
        <f>データ!$V$6</f>
        <v>206.58</v>
      </c>
      <c r="AU10" s="47"/>
      <c r="AV10" s="47"/>
      <c r="AW10" s="47"/>
      <c r="AX10" s="47"/>
      <c r="AY10" s="47"/>
      <c r="AZ10" s="47"/>
      <c r="BA10" s="47"/>
      <c r="BB10" s="48">
        <f>データ!$W$6</f>
        <v>900.05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wPxrSzyfrQlp4PVuxEMT8kYnXN1N/bUVQbwqLeyXqLR4Vb8zESu74iR3qXThu/eiIl7rSDYEeGBuAw7y9xucg==" saltValue="RdkdbaAVz2HrY2h6Nae78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322016</v>
      </c>
      <c r="D6" s="20">
        <f t="shared" si="3"/>
        <v>46</v>
      </c>
      <c r="E6" s="20">
        <f t="shared" si="3"/>
        <v>1</v>
      </c>
      <c r="F6" s="20">
        <f t="shared" si="3"/>
        <v>0</v>
      </c>
      <c r="G6" s="20">
        <f t="shared" si="3"/>
        <v>1</v>
      </c>
      <c r="H6" s="20" t="str">
        <f t="shared" si="3"/>
        <v>島根県　松江市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66.8</v>
      </c>
      <c r="P6" s="21">
        <f t="shared" si="3"/>
        <v>94.5</v>
      </c>
      <c r="Q6" s="21">
        <f t="shared" si="3"/>
        <v>3597</v>
      </c>
      <c r="R6" s="21">
        <f t="shared" si="3"/>
        <v>197843</v>
      </c>
      <c r="S6" s="21">
        <f t="shared" si="3"/>
        <v>572.99</v>
      </c>
      <c r="T6" s="21">
        <f t="shared" si="3"/>
        <v>345.28</v>
      </c>
      <c r="U6" s="21">
        <f t="shared" si="3"/>
        <v>185933</v>
      </c>
      <c r="V6" s="21">
        <f t="shared" si="3"/>
        <v>206.58</v>
      </c>
      <c r="W6" s="21">
        <f t="shared" si="3"/>
        <v>900.05</v>
      </c>
      <c r="X6" s="22">
        <f>IF(X7="",NA(),X7)</f>
        <v>111.3</v>
      </c>
      <c r="Y6" s="22">
        <f t="shared" ref="Y6:AG6" si="4">IF(Y7="",NA(),Y7)</f>
        <v>112.74</v>
      </c>
      <c r="Z6" s="22">
        <f t="shared" si="4"/>
        <v>105.85</v>
      </c>
      <c r="AA6" s="22">
        <f t="shared" si="4"/>
        <v>109.86</v>
      </c>
      <c r="AB6" s="22">
        <f t="shared" si="4"/>
        <v>108.05</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307.45</v>
      </c>
      <c r="AU6" s="22">
        <f t="shared" ref="AU6:BC6" si="6">IF(AU7="",NA(),AU7)</f>
        <v>290.95999999999998</v>
      </c>
      <c r="AV6" s="22">
        <f t="shared" si="6"/>
        <v>218.61</v>
      </c>
      <c r="AW6" s="22">
        <f t="shared" si="6"/>
        <v>184.37</v>
      </c>
      <c r="AX6" s="22">
        <f t="shared" si="6"/>
        <v>198.24</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410.76</v>
      </c>
      <c r="BF6" s="22">
        <f t="shared" ref="BF6:BN6" si="7">IF(BF7="",NA(),BF7)</f>
        <v>394.73</v>
      </c>
      <c r="BG6" s="22">
        <f t="shared" si="7"/>
        <v>392.61</v>
      </c>
      <c r="BH6" s="22">
        <f t="shared" si="7"/>
        <v>367.73</v>
      </c>
      <c r="BI6" s="22">
        <f t="shared" si="7"/>
        <v>397.16</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100.52</v>
      </c>
      <c r="BQ6" s="22">
        <f t="shared" ref="BQ6:BY6" si="8">IF(BQ7="",NA(),BQ7)</f>
        <v>99.26</v>
      </c>
      <c r="BR6" s="22">
        <f t="shared" si="8"/>
        <v>93.51</v>
      </c>
      <c r="BS6" s="22">
        <f t="shared" si="8"/>
        <v>98.32</v>
      </c>
      <c r="BT6" s="22">
        <f t="shared" si="8"/>
        <v>86.56</v>
      </c>
      <c r="BU6" s="22">
        <f t="shared" si="8"/>
        <v>104.84</v>
      </c>
      <c r="BV6" s="22">
        <f t="shared" si="8"/>
        <v>106.11</v>
      </c>
      <c r="BW6" s="22">
        <f t="shared" si="8"/>
        <v>103.75</v>
      </c>
      <c r="BX6" s="22">
        <f t="shared" si="8"/>
        <v>105.3</v>
      </c>
      <c r="BY6" s="22">
        <f t="shared" si="8"/>
        <v>99.41</v>
      </c>
      <c r="BZ6" s="21" t="str">
        <f>IF(BZ7="","",IF(BZ7="-","【-】","【"&amp;SUBSTITUTE(TEXT(BZ7,"#,##0.00"),"-","△")&amp;"】"))</f>
        <v>【97.47】</v>
      </c>
      <c r="CA6" s="22">
        <f>IF(CA7="",NA(),CA7)</f>
        <v>214.17</v>
      </c>
      <c r="CB6" s="22">
        <f t="shared" ref="CB6:CJ6" si="9">IF(CB7="",NA(),CB7)</f>
        <v>216.27</v>
      </c>
      <c r="CC6" s="22">
        <f t="shared" si="9"/>
        <v>221.04</v>
      </c>
      <c r="CD6" s="22">
        <f t="shared" si="9"/>
        <v>216.7</v>
      </c>
      <c r="CE6" s="22">
        <f t="shared" si="9"/>
        <v>220.32</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54.85</v>
      </c>
      <c r="CM6" s="22">
        <f t="shared" ref="CM6:CU6" si="10">IF(CM7="",NA(),CM7)</f>
        <v>54.74</v>
      </c>
      <c r="CN6" s="22">
        <f t="shared" si="10"/>
        <v>54.47</v>
      </c>
      <c r="CO6" s="22">
        <f t="shared" si="10"/>
        <v>56.33</v>
      </c>
      <c r="CP6" s="22">
        <f t="shared" si="10"/>
        <v>56.37</v>
      </c>
      <c r="CQ6" s="22">
        <f t="shared" si="10"/>
        <v>62.32</v>
      </c>
      <c r="CR6" s="22">
        <f t="shared" si="10"/>
        <v>61.71</v>
      </c>
      <c r="CS6" s="22">
        <f t="shared" si="10"/>
        <v>63.12</v>
      </c>
      <c r="CT6" s="22">
        <f t="shared" si="10"/>
        <v>62.57</v>
      </c>
      <c r="CU6" s="22">
        <f t="shared" si="10"/>
        <v>61.56</v>
      </c>
      <c r="CV6" s="21" t="str">
        <f>IF(CV7="","",IF(CV7="-","【-】","【"&amp;SUBSTITUTE(TEXT(CV7,"#,##0.00"),"-","△")&amp;"】"))</f>
        <v>【59.97】</v>
      </c>
      <c r="CW6" s="22">
        <f>IF(CW7="",NA(),CW7)</f>
        <v>92.28</v>
      </c>
      <c r="CX6" s="22">
        <f t="shared" ref="CX6:DF6" si="11">IF(CX7="",NA(),CX7)</f>
        <v>91.86</v>
      </c>
      <c r="CY6" s="22">
        <f t="shared" si="11"/>
        <v>92.53</v>
      </c>
      <c r="CZ6" s="22">
        <f t="shared" si="11"/>
        <v>93.64</v>
      </c>
      <c r="DA6" s="22">
        <f t="shared" si="11"/>
        <v>93.09</v>
      </c>
      <c r="DB6" s="22">
        <f t="shared" si="11"/>
        <v>90.19</v>
      </c>
      <c r="DC6" s="22">
        <f t="shared" si="11"/>
        <v>90.03</v>
      </c>
      <c r="DD6" s="22">
        <f t="shared" si="11"/>
        <v>90.09</v>
      </c>
      <c r="DE6" s="22">
        <f t="shared" si="11"/>
        <v>90.21</v>
      </c>
      <c r="DF6" s="22">
        <f t="shared" si="11"/>
        <v>90.11</v>
      </c>
      <c r="DG6" s="21" t="str">
        <f>IF(DG7="","",IF(DG7="-","【-】","【"&amp;SUBSTITUTE(TEXT(DG7,"#,##0.00"),"-","△")&amp;"】"))</f>
        <v>【89.76】</v>
      </c>
      <c r="DH6" s="22">
        <f>IF(DH7="",NA(),DH7)</f>
        <v>42.2</v>
      </c>
      <c r="DI6" s="22">
        <f t="shared" ref="DI6:DQ6" si="12">IF(DI7="",NA(),DI7)</f>
        <v>43.48</v>
      </c>
      <c r="DJ6" s="22">
        <f t="shared" si="12"/>
        <v>43.48</v>
      </c>
      <c r="DK6" s="22">
        <f t="shared" si="12"/>
        <v>44.46</v>
      </c>
      <c r="DL6" s="22">
        <f t="shared" si="12"/>
        <v>45.21</v>
      </c>
      <c r="DM6" s="22">
        <f t="shared" si="12"/>
        <v>48.86</v>
      </c>
      <c r="DN6" s="22">
        <f t="shared" si="12"/>
        <v>49.6</v>
      </c>
      <c r="DO6" s="22">
        <f t="shared" si="12"/>
        <v>50.31</v>
      </c>
      <c r="DP6" s="22">
        <f t="shared" si="12"/>
        <v>50.74</v>
      </c>
      <c r="DQ6" s="22">
        <f t="shared" si="12"/>
        <v>51.49</v>
      </c>
      <c r="DR6" s="21" t="str">
        <f>IF(DR7="","",IF(DR7="-","【-】","【"&amp;SUBSTITUTE(TEXT(DR7,"#,##0.00"),"-","△")&amp;"】"))</f>
        <v>【51.51】</v>
      </c>
      <c r="DS6" s="22">
        <f>IF(DS7="",NA(),DS7)</f>
        <v>23.7</v>
      </c>
      <c r="DT6" s="22">
        <f t="shared" ref="DT6:EB6" si="13">IF(DT7="",NA(),DT7)</f>
        <v>26.29</v>
      </c>
      <c r="DU6" s="22">
        <f t="shared" si="13"/>
        <v>25.67</v>
      </c>
      <c r="DV6" s="22">
        <f t="shared" si="13"/>
        <v>27.21</v>
      </c>
      <c r="DW6" s="22">
        <f t="shared" si="13"/>
        <v>28.16</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1.05</v>
      </c>
      <c r="EE6" s="22">
        <f t="shared" ref="EE6:EM6" si="14">IF(EE7="",NA(),EE7)</f>
        <v>1.32</v>
      </c>
      <c r="EF6" s="22">
        <f t="shared" si="14"/>
        <v>1.24</v>
      </c>
      <c r="EG6" s="22">
        <f t="shared" si="14"/>
        <v>1.08</v>
      </c>
      <c r="EH6" s="22">
        <f t="shared" si="14"/>
        <v>0.82</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322016</v>
      </c>
      <c r="D7" s="24">
        <v>46</v>
      </c>
      <c r="E7" s="24">
        <v>1</v>
      </c>
      <c r="F7" s="24">
        <v>0</v>
      </c>
      <c r="G7" s="24">
        <v>1</v>
      </c>
      <c r="H7" s="24" t="s">
        <v>93</v>
      </c>
      <c r="I7" s="24" t="s">
        <v>94</v>
      </c>
      <c r="J7" s="24" t="s">
        <v>95</v>
      </c>
      <c r="K7" s="24" t="s">
        <v>96</v>
      </c>
      <c r="L7" s="24" t="s">
        <v>97</v>
      </c>
      <c r="M7" s="24" t="s">
        <v>98</v>
      </c>
      <c r="N7" s="25" t="s">
        <v>99</v>
      </c>
      <c r="O7" s="25">
        <v>66.8</v>
      </c>
      <c r="P7" s="25">
        <v>94.5</v>
      </c>
      <c r="Q7" s="25">
        <v>3597</v>
      </c>
      <c r="R7" s="25">
        <v>197843</v>
      </c>
      <c r="S7" s="25">
        <v>572.99</v>
      </c>
      <c r="T7" s="25">
        <v>345.28</v>
      </c>
      <c r="U7" s="25">
        <v>185933</v>
      </c>
      <c r="V7" s="25">
        <v>206.58</v>
      </c>
      <c r="W7" s="25">
        <v>900.05</v>
      </c>
      <c r="X7" s="25">
        <v>111.3</v>
      </c>
      <c r="Y7" s="25">
        <v>112.74</v>
      </c>
      <c r="Z7" s="25">
        <v>105.85</v>
      </c>
      <c r="AA7" s="25">
        <v>109.86</v>
      </c>
      <c r="AB7" s="25">
        <v>108.05</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307.45</v>
      </c>
      <c r="AU7" s="25">
        <v>290.95999999999998</v>
      </c>
      <c r="AV7" s="25">
        <v>218.61</v>
      </c>
      <c r="AW7" s="25">
        <v>184.37</v>
      </c>
      <c r="AX7" s="25">
        <v>198.24</v>
      </c>
      <c r="AY7" s="25">
        <v>318.89</v>
      </c>
      <c r="AZ7" s="25">
        <v>309.10000000000002</v>
      </c>
      <c r="BA7" s="25">
        <v>306.08</v>
      </c>
      <c r="BB7" s="25">
        <v>306.14999999999998</v>
      </c>
      <c r="BC7" s="25">
        <v>297.54000000000002</v>
      </c>
      <c r="BD7" s="25">
        <v>252.29</v>
      </c>
      <c r="BE7" s="25">
        <v>410.76</v>
      </c>
      <c r="BF7" s="25">
        <v>394.73</v>
      </c>
      <c r="BG7" s="25">
        <v>392.61</v>
      </c>
      <c r="BH7" s="25">
        <v>367.73</v>
      </c>
      <c r="BI7" s="25">
        <v>397.16</v>
      </c>
      <c r="BJ7" s="25">
        <v>290.07</v>
      </c>
      <c r="BK7" s="25">
        <v>290.42</v>
      </c>
      <c r="BL7" s="25">
        <v>294.66000000000003</v>
      </c>
      <c r="BM7" s="25">
        <v>285.27</v>
      </c>
      <c r="BN7" s="25">
        <v>294.73</v>
      </c>
      <c r="BO7" s="25">
        <v>268.07</v>
      </c>
      <c r="BP7" s="25">
        <v>100.52</v>
      </c>
      <c r="BQ7" s="25">
        <v>99.26</v>
      </c>
      <c r="BR7" s="25">
        <v>93.51</v>
      </c>
      <c r="BS7" s="25">
        <v>98.32</v>
      </c>
      <c r="BT7" s="25">
        <v>86.56</v>
      </c>
      <c r="BU7" s="25">
        <v>104.84</v>
      </c>
      <c r="BV7" s="25">
        <v>106.11</v>
      </c>
      <c r="BW7" s="25">
        <v>103.75</v>
      </c>
      <c r="BX7" s="25">
        <v>105.3</v>
      </c>
      <c r="BY7" s="25">
        <v>99.41</v>
      </c>
      <c r="BZ7" s="25">
        <v>97.47</v>
      </c>
      <c r="CA7" s="25">
        <v>214.17</v>
      </c>
      <c r="CB7" s="25">
        <v>216.27</v>
      </c>
      <c r="CC7" s="25">
        <v>221.04</v>
      </c>
      <c r="CD7" s="25">
        <v>216.7</v>
      </c>
      <c r="CE7" s="25">
        <v>220.32</v>
      </c>
      <c r="CF7" s="25">
        <v>161.82</v>
      </c>
      <c r="CG7" s="25">
        <v>161.03</v>
      </c>
      <c r="CH7" s="25">
        <v>159.93</v>
      </c>
      <c r="CI7" s="25">
        <v>162.77000000000001</v>
      </c>
      <c r="CJ7" s="25">
        <v>170.87</v>
      </c>
      <c r="CK7" s="25">
        <v>174.75</v>
      </c>
      <c r="CL7" s="25">
        <v>54.85</v>
      </c>
      <c r="CM7" s="25">
        <v>54.74</v>
      </c>
      <c r="CN7" s="25">
        <v>54.47</v>
      </c>
      <c r="CO7" s="25">
        <v>56.33</v>
      </c>
      <c r="CP7" s="25">
        <v>56.37</v>
      </c>
      <c r="CQ7" s="25">
        <v>62.32</v>
      </c>
      <c r="CR7" s="25">
        <v>61.71</v>
      </c>
      <c r="CS7" s="25">
        <v>63.12</v>
      </c>
      <c r="CT7" s="25">
        <v>62.57</v>
      </c>
      <c r="CU7" s="25">
        <v>61.56</v>
      </c>
      <c r="CV7" s="25">
        <v>59.97</v>
      </c>
      <c r="CW7" s="25">
        <v>92.28</v>
      </c>
      <c r="CX7" s="25">
        <v>91.86</v>
      </c>
      <c r="CY7" s="25">
        <v>92.53</v>
      </c>
      <c r="CZ7" s="25">
        <v>93.64</v>
      </c>
      <c r="DA7" s="25">
        <v>93.09</v>
      </c>
      <c r="DB7" s="25">
        <v>90.19</v>
      </c>
      <c r="DC7" s="25">
        <v>90.03</v>
      </c>
      <c r="DD7" s="25">
        <v>90.09</v>
      </c>
      <c r="DE7" s="25">
        <v>90.21</v>
      </c>
      <c r="DF7" s="25">
        <v>90.11</v>
      </c>
      <c r="DG7" s="25">
        <v>89.76</v>
      </c>
      <c r="DH7" s="25">
        <v>42.2</v>
      </c>
      <c r="DI7" s="25">
        <v>43.48</v>
      </c>
      <c r="DJ7" s="25">
        <v>43.48</v>
      </c>
      <c r="DK7" s="25">
        <v>44.46</v>
      </c>
      <c r="DL7" s="25">
        <v>45.21</v>
      </c>
      <c r="DM7" s="25">
        <v>48.86</v>
      </c>
      <c r="DN7" s="25">
        <v>49.6</v>
      </c>
      <c r="DO7" s="25">
        <v>50.31</v>
      </c>
      <c r="DP7" s="25">
        <v>50.74</v>
      </c>
      <c r="DQ7" s="25">
        <v>51.49</v>
      </c>
      <c r="DR7" s="25">
        <v>51.51</v>
      </c>
      <c r="DS7" s="25">
        <v>23.7</v>
      </c>
      <c r="DT7" s="25">
        <v>26.29</v>
      </c>
      <c r="DU7" s="25">
        <v>25.67</v>
      </c>
      <c r="DV7" s="25">
        <v>27.21</v>
      </c>
      <c r="DW7" s="25">
        <v>28.16</v>
      </c>
      <c r="DX7" s="25">
        <v>18.510000000000002</v>
      </c>
      <c r="DY7" s="25">
        <v>20.49</v>
      </c>
      <c r="DZ7" s="25">
        <v>21.34</v>
      </c>
      <c r="EA7" s="25">
        <v>23.27</v>
      </c>
      <c r="EB7" s="25">
        <v>25.18</v>
      </c>
      <c r="EC7" s="25">
        <v>23.75</v>
      </c>
      <c r="ED7" s="25">
        <v>1.05</v>
      </c>
      <c r="EE7" s="25">
        <v>1.32</v>
      </c>
      <c r="EF7" s="25">
        <v>1.24</v>
      </c>
      <c r="EG7" s="25">
        <v>1.08</v>
      </c>
      <c r="EH7" s="25">
        <v>0.82</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suidou3</cp:lastModifiedBy>
  <cp:lastPrinted>2024-02-02T02:34:34Z</cp:lastPrinted>
  <dcterms:created xsi:type="dcterms:W3CDTF">2023-12-05T00:58:43Z</dcterms:created>
  <dcterms:modified xsi:type="dcterms:W3CDTF">2024-02-02T02:36:22Z</dcterms:modified>
  <cp:category/>
</cp:coreProperties>
</file>