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sgfsv.sg.local\財務係\05-1　経営分析表\R3決算\02　R3決算\230116公営企業に係る「経営比較分析表」の分析等について\02回答\02下水\"/>
    </mc:Choice>
  </mc:AlternateContent>
  <xr:revisionPtr revIDLastSave="0" documentId="13_ncr:1_{B95857CA-7794-427D-80EB-625DE2ED574E}" xr6:coauthVersionLast="47" xr6:coauthVersionMax="47" xr10:uidLastSave="{00000000-0000-0000-0000-000000000000}"/>
  <workbookProtection workbookAlgorithmName="SHA-512" workbookHashValue="5bM1DvyI9j5PiKLX0a91/KxLwHk3afBiFm90I0HIAq4WObrYFCIkw2luRgAKbynR7j7p01eQuSiIxOm4cdJkEA==" workbookSaltValue="cEO9QuSUEtH5MTuvn5TEbw==" workbookSpinCount="100000" lockStructure="1"/>
  <bookViews>
    <workbookView xWindow="-120" yWindow="-120" windowWidth="29040" windowHeight="157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L8" i="4"/>
  <c r="W8" i="4"/>
  <c r="P8" i="4"/>
  <c r="B6" i="4"/>
</calcChain>
</file>

<file path=xl/sharedStrings.xml><?xml version="1.0" encoding="utf-8"?>
<sst xmlns="http://schemas.openxmlformats.org/spreadsheetml/2006/main" count="253" uniqueCount="118">
  <si>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</si>
  <si>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</si>
  <si>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</si>
  <si>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</si>
  <si>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</si>
  <si>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</si>
  <si>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</si>
  <si>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</si>
  <si>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</si>
  <si>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</si>
  <si>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</si>
  <si>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</si>
  <si>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</si>
  <si>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</si>
  <si>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</si>
  <si>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</si>
  <si>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</si>
  <si>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</si>
  <si>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</si>
  <si>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</si>
  <si>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</si>
  <si>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</si>
  <si>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</si>
  <si>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</si>
  <si>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</si>
  <si>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</si>
  <si>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</si>
  <si>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</si>
  <si>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</si>
  <si>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</si>
  <si>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</si>
  <si>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</si>
  <si>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</si>
  <si>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</si>
  <si>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</si>
  <si>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</si>
  <si>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</si>
  <si>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</si>
  <si>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</si>
  <si>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</si>
  <si>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</si>
  <si>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</si>
  <si>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</si>
  <si>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</si>
  <si>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</si>
  <si>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</si>
  <si>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</si>
  <si>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</si>
  <si>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</si>
  <si>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</si>
  <si>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</si>
  <si>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</si>
  <si>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</si>
  <si>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</si>
  <si>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</si>
  <si>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</si>
  <si>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</si>
  <si>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</si>
  <si>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</si>
  <si>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</si>
  <si>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</si>
  <si>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</si>
  <si>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</si>
  <si>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</si>
  <si>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</si>
  <si>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</si>
  <si>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</si>
  <si>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</si>
  <si>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</si>
  <si>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</si>
  <si>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</si>
  <si>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</si>
  <si>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</si>
  <si>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</si>
  <si>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</si>
  <si>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</si>
  <si>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</si>
  <si>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</si>
  <si>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</si>
  <si>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</si>
  <si>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</si>
  <si>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</si>
  <si>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</si>
  <si>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</si>
  <si>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</si>
  <si>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</si>
  <si>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</si>
  <si>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</si>
  <si>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</si>
  <si>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</si>
  <si>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</si>
  <si>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</si>
  <si>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</si>
  <si>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</si>
  <si>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</si>
  <si>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</si>
  <si>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島根県　松江市</t>
  </si>
  <si>
    <t>法適用</t>
  </si>
  <si>
    <t>下水道事業</t>
  </si>
  <si>
    <t>特定地域生活排水処理</t>
  </si>
  <si>
    <t>K2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</si>
  <si>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</si>
  <si>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</si>
  <si>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</si>
  <si>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</si>
  <si>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</si>
  <si>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</si>
  <si>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</si>
  <si>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</si>
  <si>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</si>
  <si>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</si>
  <si>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</si>
  <si>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</si>
  <si>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</si>
  <si>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</si>
  <si>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平成30年度で公設浄化槽設置事業は終了したが、現在、法定耐用年数に達するものはなく、今後当分の間は更新事業は発生しない予定である。
　①有形固定資産減価償却率は、年々上昇してきており、類似団体を上回った。また、今後も上昇するものと見込んでいる。
　施設は各戸に設置する浄化槽のみで、管渠は有していない。</t>
    <rPh sb="1" eb="3">
      <t>ヘイセイ</t>
    </rPh>
    <rPh sb="5" eb="7">
      <t>ネンド</t>
    </rPh>
    <rPh sb="8" eb="13">
      <t>コウセツジョウカソウ</t>
    </rPh>
    <rPh sb="13" eb="15">
      <t>セッチ</t>
    </rPh>
    <rPh sb="15" eb="17">
      <t>ジギョウ</t>
    </rPh>
    <rPh sb="18" eb="20">
      <t>シュウリョウ</t>
    </rPh>
    <rPh sb="98" eb="100">
      <t>ウワマワ</t>
    </rPh>
    <phoneticPr fontId="15"/>
  </si>
  <si>
    <t>　公共下水道のほか、集落排水事業や公設浄化槽事業を含めた下水道事業全体として、概ね健全な経営であり、今後も、上下水道事業経営の指針となる経営計画にある施策に関し、進行管理を通じて毎年度事業全般の実効性を高めていく。
　下水道事業では、この計画に基づき接続促進等による収益確保、農業集落排水施設の公共下水道接続等による費用縮減や人材育成による経営基盤の整備をするとともに、適切な修繕・更新による施設設備の長寿命化や維持運用に努めていく。
　また、令和10年代に到来する下水道施設管渠の更新改築期を見据えて、従来の普及整備、日常管理のための計画から、更新改築計画と料金、収支見通し、事業担当の人材育成を含む「事業管理計画」で下水道事業の再構築を図ることで、将来にわたり事業を健全に運営できる体制を構築していく。</t>
    <rPh sb="75" eb="77">
      <t>シサク</t>
    </rPh>
    <rPh sb="78" eb="79">
      <t>カン</t>
    </rPh>
    <rPh sb="86" eb="87">
      <t>ツウ</t>
    </rPh>
    <rPh sb="89" eb="92">
      <t>マイネンド</t>
    </rPh>
    <phoneticPr fontId="4"/>
  </si>
  <si>
    <r>
      <t>　当事業は、一般会計からの繰入れや長期前受金戻入など、使用料以外の収入のほか、公共下水道等他の事業と一体で経営しなければ、健全性が保てない状況である。
　①経常収支比率が100%を下回り、総収益のうち下水道使用料の占める割合は</t>
    </r>
    <r>
      <rPr>
        <sz val="10"/>
        <color rgb="FFFF0000"/>
        <rFont val="ＭＳ ゴシック"/>
        <family val="3"/>
        <charset val="128"/>
      </rPr>
      <t>43%</t>
    </r>
    <r>
      <rPr>
        <sz val="10"/>
        <color theme="1"/>
        <rFont val="ＭＳ ゴシック"/>
        <family val="3"/>
        <charset val="128"/>
      </rPr>
      <t>で、繰出基準に基づく一般会計繰入金など使用料以外の収入を含めても費用を賄えていない。また、②累積欠損金については、他事業も含めた会計全体での欠損金が生じないよう、更なる経費削減に努める。
　③流動比率は、20%未満の低い値で推移しているが、これには流動負債に次年度償還する建設改良等に充てた企業債を含んでいることも影響している。その財源は次年度の使用料（一体で経営する他事業分も含む）や一般会計繰入金を予定している。
　④企業債残高対事業規模比率は、企業債残高の減少に伴って前年度に比べ低下している。
　⑤経費回収率・⑥汚水処理原価は、減価償却費や支払利息等の費用のうち、一般会計繰入金など使用料以外の収入を充てる費用を除いて算定したものである。使用料で回収すべき経費が賄えていない状況であり、一体で経営する他事業の使用料で補填している状況である。
　⑦施設利用率が低いが、その要因は浄化槽の人槽規模に対し1戸当たりの人数が少ないこと等が考えられる。
　⑧水洗化率は100%である。</t>
    </r>
    <rPh sb="90" eb="92">
      <t>シタマワ</t>
    </rPh>
    <rPh sb="221" eb="223">
      <t>ミマン</t>
    </rPh>
    <rPh sb="341" eb="346">
      <t>キギョウサイザンダカ</t>
    </rPh>
    <rPh sb="347" eb="349">
      <t>ゲンショウ</t>
    </rPh>
    <rPh sb="350" eb="351">
      <t>トモナ</t>
    </rPh>
    <rPh sb="353" eb="356">
      <t>ゼンネンド</t>
    </rPh>
    <rPh sb="357" eb="358">
      <t>クラ</t>
    </rPh>
    <rPh sb="359" eb="361">
      <t>テイカ</t>
    </rPh>
    <rPh sb="505" eb="507">
      <t>ヨウイン</t>
    </rPh>
    <rPh sb="508" eb="511">
      <t>ジョウカソウ</t>
    </rPh>
    <rPh sb="512" eb="516">
      <t>ジンソウキボ</t>
    </rPh>
    <rPh sb="517" eb="518">
      <t>タイ</t>
    </rPh>
    <rPh sb="520" eb="522">
      <t>コア</t>
    </rPh>
    <rPh sb="525" eb="527">
      <t>ニンズウ</t>
    </rPh>
    <rPh sb="528" eb="529">
      <t>スク</t>
    </rPh>
    <rPh sb="533" eb="534">
      <t>ナド</t>
    </rPh>
    <rPh sb="535" eb="536">
      <t>カンガ</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</si>
</sst>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8"/>
      <color theme="3"/>
      <name val="游ゴシック Light"/>
      <family val="2"/>
      <charset val="128"/>
      <scheme val="major"/>
    </font>
    <font>
      <b/>
      <sz val="13"/>
      <color theme="3"/>
      <name val="ＭＳ 明朝"/>
      <family val="2"/>
      <charset val="128"/>
    </font>
    <font>
      <sz val="10"/>
      <color theme="1"/>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F3-4382-825A-01152E8761B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F3-4382-825A-01152E8761B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48.66</c:v>
                </c:pt>
                <c:pt idx="1">
                  <c:v>43.97</c:v>
                </c:pt>
                <c:pt idx="2">
                  <c:v>46.21</c:v>
                </c:pt>
                <c:pt idx="3">
                  <c:v>48.45</c:v>
                </c:pt>
                <c:pt idx="4">
                  <c:v>47.2</c:v>
                </c:pt>
              </c:numCache>
            </c:numRef>
          </c:val>
          <c:extLst>
            <c:ext xmlns:c16="http://schemas.microsoft.com/office/drawing/2014/chart" uri="{C3380CC4-5D6E-409C-BE32-E72D297353CC}">
              <c16:uniqueId val="{00000000-E79C-495B-B2CB-62BEB8A537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61.79</c:v>
                </c:pt>
                <c:pt idx="1">
                  <c:v>59.94</c:v>
                </c:pt>
                <c:pt idx="2">
                  <c:v>59.64</c:v>
                </c:pt>
                <c:pt idx="3">
                  <c:v>58.19</c:v>
                </c:pt>
                <c:pt idx="4">
                  <c:v>56.52</c:v>
                </c:pt>
              </c:numCache>
            </c:numRef>
          </c:val>
          <c:smooth val="0"/>
          <c:extLst>
            <c:ext xmlns:c16="http://schemas.microsoft.com/office/drawing/2014/chart" uri="{C3380CC4-5D6E-409C-BE32-E72D297353CC}">
              <c16:uniqueId val="{00000001-E79C-495B-B2CB-62BEB8A537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3350-4BA3-A594-84F413218D5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92.44</c:v>
                </c:pt>
                <c:pt idx="1">
                  <c:v>89.66</c:v>
                </c:pt>
                <c:pt idx="2">
                  <c:v>90.63</c:v>
                </c:pt>
                <c:pt idx="3">
                  <c:v>87.8</c:v>
                </c:pt>
                <c:pt idx="4">
                  <c:v>88.43</c:v>
                </c:pt>
              </c:numCache>
            </c:numRef>
          </c:val>
          <c:smooth val="0"/>
          <c:extLst>
            <c:ext xmlns:c16="http://schemas.microsoft.com/office/drawing/2014/chart" uri="{C3380CC4-5D6E-409C-BE32-E72D297353CC}">
              <c16:uniqueId val="{00000001-3350-4BA3-A594-84F413218D5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61.17</c:v>
                </c:pt>
                <c:pt idx="1">
                  <c:v>57.34</c:v>
                </c:pt>
                <c:pt idx="2">
                  <c:v>58.35</c:v>
                </c:pt>
                <c:pt idx="3">
                  <c:v>61.31</c:v>
                </c:pt>
                <c:pt idx="4">
                  <c:v>62.3</c:v>
                </c:pt>
              </c:numCache>
            </c:numRef>
          </c:val>
          <c:extLst>
            <c:ext xmlns:c16="http://schemas.microsoft.com/office/drawing/2014/chart" uri="{C3380CC4-5D6E-409C-BE32-E72D297353CC}">
              <c16:uniqueId val="{00000000-4FD2-40BA-ACAA-F2EE9370A5E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81.53</c:v>
                </c:pt>
                <c:pt idx="1">
                  <c:v>88.66</c:v>
                </c:pt>
                <c:pt idx="2">
                  <c:v>96.05</c:v>
                </c:pt>
                <c:pt idx="3">
                  <c:v>99.03</c:v>
                </c:pt>
                <c:pt idx="4">
                  <c:v>100.41</c:v>
                </c:pt>
              </c:numCache>
            </c:numRef>
          </c:val>
          <c:smooth val="0"/>
          <c:extLst>
            <c:ext xmlns:c16="http://schemas.microsoft.com/office/drawing/2014/chart" uri="{C3380CC4-5D6E-409C-BE32-E72D297353CC}">
              <c16:uniqueId val="{00000001-4FD2-40BA-ACAA-F2EE9370A5E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19.649999999999999</c:v>
                </c:pt>
                <c:pt idx="1">
                  <c:v>23.03</c:v>
                </c:pt>
                <c:pt idx="2">
                  <c:v>26.49</c:v>
                </c:pt>
                <c:pt idx="3">
                  <c:v>30.45</c:v>
                </c:pt>
                <c:pt idx="4">
                  <c:v>34.659999999999997</c:v>
                </c:pt>
              </c:numCache>
            </c:numRef>
          </c:val>
          <c:extLst>
            <c:ext xmlns:c16="http://schemas.microsoft.com/office/drawing/2014/chart" uri="{C3380CC4-5D6E-409C-BE32-E72D297353CC}">
              <c16:uniqueId val="{00000000-54D4-476F-B127-B19966FABE4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18.39</c:v>
                </c:pt>
                <c:pt idx="1">
                  <c:v>21.11</c:v>
                </c:pt>
                <c:pt idx="2">
                  <c:v>23.76</c:v>
                </c:pt>
                <c:pt idx="3">
                  <c:v>15.74</c:v>
                </c:pt>
                <c:pt idx="4">
                  <c:v>21.02</c:v>
                </c:pt>
              </c:numCache>
            </c:numRef>
          </c:val>
          <c:smooth val="0"/>
          <c:extLst>
            <c:ext xmlns:c16="http://schemas.microsoft.com/office/drawing/2014/chart" uri="{C3380CC4-5D6E-409C-BE32-E72D297353CC}">
              <c16:uniqueId val="{00000001-54D4-476F-B127-B19966FABE4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BAE-4A28-BA17-91A252983CB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BAE-4A28-BA17-91A252983CB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564.74</c:v>
                </c:pt>
                <c:pt idx="1">
                  <c:v>790.11</c:v>
                </c:pt>
                <c:pt idx="2">
                  <c:v>910.52</c:v>
                </c:pt>
                <c:pt idx="3">
                  <c:v>1012.93</c:v>
                </c:pt>
                <c:pt idx="4">
                  <c:v>1179.29</c:v>
                </c:pt>
              </c:numCache>
            </c:numRef>
          </c:val>
          <c:extLst>
            <c:ext xmlns:c16="http://schemas.microsoft.com/office/drawing/2014/chart" uri="{C3380CC4-5D6E-409C-BE32-E72D297353CC}">
              <c16:uniqueId val="{00000000-579B-4046-8CA7-59DE790505C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198.82</c:v>
                </c:pt>
                <c:pt idx="1">
                  <c:v>132.37</c:v>
                </c:pt>
                <c:pt idx="2">
                  <c:v>123.82</c:v>
                </c:pt>
                <c:pt idx="3">
                  <c:v>74.239999999999995</c:v>
                </c:pt>
                <c:pt idx="4">
                  <c:v>83.92</c:v>
                </c:pt>
              </c:numCache>
            </c:numRef>
          </c:val>
          <c:smooth val="0"/>
          <c:extLst>
            <c:ext xmlns:c16="http://schemas.microsoft.com/office/drawing/2014/chart" uri="{C3380CC4-5D6E-409C-BE32-E72D297353CC}">
              <c16:uniqueId val="{00000001-579B-4046-8CA7-59DE790505C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14.77</c:v>
                </c:pt>
                <c:pt idx="1">
                  <c:v>11.67</c:v>
                </c:pt>
                <c:pt idx="2">
                  <c:v>17.61</c:v>
                </c:pt>
                <c:pt idx="3">
                  <c:v>16.11</c:v>
                </c:pt>
                <c:pt idx="4">
                  <c:v>17.059999999999999</c:v>
                </c:pt>
              </c:numCache>
            </c:numRef>
          </c:val>
          <c:extLst>
            <c:ext xmlns:c16="http://schemas.microsoft.com/office/drawing/2014/chart" uri="{C3380CC4-5D6E-409C-BE32-E72D297353CC}">
              <c16:uniqueId val="{00000000-B5B4-4B09-A856-0E3CAB1FDD4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14.36</c:v>
                </c:pt>
                <c:pt idx="1">
                  <c:v>104.38</c:v>
                </c:pt>
                <c:pt idx="2">
                  <c:v>89.72</c:v>
                </c:pt>
                <c:pt idx="3">
                  <c:v>100.47</c:v>
                </c:pt>
                <c:pt idx="4">
                  <c:v>122.71</c:v>
                </c:pt>
              </c:numCache>
            </c:numRef>
          </c:val>
          <c:smooth val="0"/>
          <c:extLst>
            <c:ext xmlns:c16="http://schemas.microsoft.com/office/drawing/2014/chart" uri="{C3380CC4-5D6E-409C-BE32-E72D297353CC}">
              <c16:uniqueId val="{00000001-B5B4-4B09-A856-0E3CAB1FDD4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409.38</c:v>
                </c:pt>
                <c:pt idx="1">
                  <c:v>468.73</c:v>
                </c:pt>
                <c:pt idx="2">
                  <c:v>451.45</c:v>
                </c:pt>
                <c:pt idx="3">
                  <c:v>390.77</c:v>
                </c:pt>
                <c:pt idx="4">
                  <c:v>364.87</c:v>
                </c:pt>
              </c:numCache>
            </c:numRef>
          </c:val>
          <c:extLst>
            <c:ext xmlns:c16="http://schemas.microsoft.com/office/drawing/2014/chart" uri="{C3380CC4-5D6E-409C-BE32-E72D297353CC}">
              <c16:uniqueId val="{00000000-5525-4B77-8130-9548CFEE3CB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244.85</c:v>
                </c:pt>
                <c:pt idx="1">
                  <c:v>296.89</c:v>
                </c:pt>
                <c:pt idx="2">
                  <c:v>270.57</c:v>
                </c:pt>
                <c:pt idx="3">
                  <c:v>294.27</c:v>
                </c:pt>
                <c:pt idx="4">
                  <c:v>294.08999999999997</c:v>
                </c:pt>
              </c:numCache>
            </c:numRef>
          </c:val>
          <c:smooth val="0"/>
          <c:extLst>
            <c:ext xmlns:c16="http://schemas.microsoft.com/office/drawing/2014/chart" uri="{C3380CC4-5D6E-409C-BE32-E72D297353CC}">
              <c16:uniqueId val="{00000001-5525-4B77-8130-9548CFEE3CB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42.27</c:v>
                </c:pt>
                <c:pt idx="1">
                  <c:v>36.92</c:v>
                </c:pt>
                <c:pt idx="2">
                  <c:v>37.909999999999997</c:v>
                </c:pt>
                <c:pt idx="3">
                  <c:v>38.409999999999997</c:v>
                </c:pt>
                <c:pt idx="4">
                  <c:v>40.22</c:v>
                </c:pt>
              </c:numCache>
            </c:numRef>
          </c:val>
          <c:extLst>
            <c:ext xmlns:c16="http://schemas.microsoft.com/office/drawing/2014/chart" uri="{C3380CC4-5D6E-409C-BE32-E72D297353CC}">
              <c16:uniqueId val="{00000000-0957-4995-80D5-F064C68BD51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64.78</c:v>
                </c:pt>
                <c:pt idx="1">
                  <c:v>63.06</c:v>
                </c:pt>
                <c:pt idx="2">
                  <c:v>62.5</c:v>
                </c:pt>
                <c:pt idx="3">
                  <c:v>60.59</c:v>
                </c:pt>
                <c:pt idx="4">
                  <c:v>60</c:v>
                </c:pt>
              </c:numCache>
            </c:numRef>
          </c:val>
          <c:smooth val="0"/>
          <c:extLst>
            <c:ext xmlns:c16="http://schemas.microsoft.com/office/drawing/2014/chart" uri="{C3380CC4-5D6E-409C-BE32-E72D297353CC}">
              <c16:uniqueId val="{00000001-0957-4995-80D5-F064C68BD51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381.35</c:v>
                </c:pt>
                <c:pt idx="1">
                  <c:v>423.66</c:v>
                </c:pt>
                <c:pt idx="2">
                  <c:v>418.17</c:v>
                </c:pt>
                <c:pt idx="3">
                  <c:v>415.13</c:v>
                </c:pt>
                <c:pt idx="4">
                  <c:v>396.89</c:v>
                </c:pt>
              </c:numCache>
            </c:numRef>
          </c:val>
          <c:extLst>
            <c:ext xmlns:c16="http://schemas.microsoft.com/office/drawing/2014/chart" uri="{C3380CC4-5D6E-409C-BE32-E72D297353CC}">
              <c16:uniqueId val="{00000000-4646-46EE-A852-D42E72C96DD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250.21</c:v>
                </c:pt>
                <c:pt idx="1">
                  <c:v>264.77</c:v>
                </c:pt>
                <c:pt idx="2">
                  <c:v>269.33</c:v>
                </c:pt>
                <c:pt idx="3">
                  <c:v>280.23</c:v>
                </c:pt>
                <c:pt idx="4">
                  <c:v>282.70999999999998</c:v>
                </c:pt>
              </c:numCache>
            </c:numRef>
          </c:val>
          <c:smooth val="0"/>
          <c:extLst>
            <c:ext xmlns:c16="http://schemas.microsoft.com/office/drawing/2014/chart" uri="{C3380CC4-5D6E-409C-BE32-E72D297353CC}">
              <c16:uniqueId val="{00000001-4646-46EE-A852-D42E72C96DD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D1"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島根県　松江市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特定地域生活排水処理</v>
      </c>
      <c r="Q8" s="65"/>
      <c r="R8" s="65"/>
      <c r="S8" s="65"/>
      <c r="T8" s="65"/>
      <c r="U8" s="65"/>
      <c r="V8" s="65"/>
      <c r="W8" s="65" t="str">
        <f>データ!L6</f>
        <v>K2</v>
      </c>
      <c r="X8" s="65"/>
      <c r="Y8" s="65"/>
      <c r="Z8" s="65"/>
      <c r="AA8" s="65"/>
      <c r="AB8" s="65"/>
      <c r="AC8" s="65"/>
      <c r="AD8" s="66" t="str">
        <f>データ!$M$6</f>
        <v>自治体職員</v>
      </c>
      <c r="AE8" s="66"/>
      <c r="AF8" s="66"/>
      <c r="AG8" s="66"/>
      <c r="AH8" s="66"/>
      <c r="AI8" s="66"/>
      <c r="AJ8" s="66"/>
      <c r="AK8" s="3"/>
      <c r="AL8" s="46">
        <f>データ!S6</f>
        <v>199432</v>
      </c>
      <c r="AM8" s="46"/>
      <c r="AN8" s="46"/>
      <c r="AO8" s="46"/>
      <c r="AP8" s="46"/>
      <c r="AQ8" s="46"/>
      <c r="AR8" s="46"/>
      <c r="AS8" s="46"/>
      <c r="AT8" s="45">
        <f>データ!T6</f>
        <v>572.99</v>
      </c>
      <c r="AU8" s="45"/>
      <c r="AV8" s="45"/>
      <c r="AW8" s="45"/>
      <c r="AX8" s="45"/>
      <c r="AY8" s="45"/>
      <c r="AZ8" s="45"/>
      <c r="BA8" s="45"/>
      <c r="BB8" s="45">
        <f>データ!U6</f>
        <v>348.05</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30.73</v>
      </c>
      <c r="J10" s="45"/>
      <c r="K10" s="45"/>
      <c r="L10" s="45"/>
      <c r="M10" s="45"/>
      <c r="N10" s="45"/>
      <c r="O10" s="45"/>
      <c r="P10" s="45">
        <f>データ!P6</f>
        <v>0.83</v>
      </c>
      <c r="Q10" s="45"/>
      <c r="R10" s="45"/>
      <c r="S10" s="45"/>
      <c r="T10" s="45"/>
      <c r="U10" s="45"/>
      <c r="V10" s="45"/>
      <c r="W10" s="45">
        <f>データ!Q6</f>
        <v>100</v>
      </c>
      <c r="X10" s="45"/>
      <c r="Y10" s="45"/>
      <c r="Z10" s="45"/>
      <c r="AA10" s="45"/>
      <c r="AB10" s="45"/>
      <c r="AC10" s="45"/>
      <c r="AD10" s="46">
        <f>データ!R6</f>
        <v>3080</v>
      </c>
      <c r="AE10" s="46"/>
      <c r="AF10" s="46"/>
      <c r="AG10" s="46"/>
      <c r="AH10" s="46"/>
      <c r="AI10" s="46"/>
      <c r="AJ10" s="46"/>
      <c r="AK10" s="2"/>
      <c r="AL10" s="46">
        <f>データ!V6</f>
        <v>1647</v>
      </c>
      <c r="AM10" s="46"/>
      <c r="AN10" s="46"/>
      <c r="AO10" s="46"/>
      <c r="AP10" s="46"/>
      <c r="AQ10" s="46"/>
      <c r="AR10" s="46"/>
      <c r="AS10" s="46"/>
      <c r="AT10" s="45">
        <f>データ!W6</f>
        <v>215.85</v>
      </c>
      <c r="AU10" s="45"/>
      <c r="AV10" s="45"/>
      <c r="AW10" s="45"/>
      <c r="AX10" s="45"/>
      <c r="AY10" s="45"/>
      <c r="AZ10" s="45"/>
      <c r="BA10" s="45"/>
      <c r="BB10" s="45">
        <f>データ!X6</f>
        <v>7.63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117</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3"/>
      <c r="BN44" s="43"/>
      <c r="BO44" s="43"/>
      <c r="BP44" s="43"/>
      <c r="BQ44" s="43"/>
      <c r="BR44" s="43"/>
      <c r="BS44" s="43"/>
      <c r="BT44" s="43"/>
      <c r="BU44" s="43"/>
      <c r="BV44" s="43"/>
      <c r="BW44" s="43"/>
      <c r="BX44" s="43"/>
      <c r="BY44" s="43"/>
      <c r="BZ44" s="4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115</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39"/>
      <c r="BM60" s="40"/>
      <c r="BN60" s="40"/>
      <c r="BO60" s="40"/>
      <c r="BP60" s="40"/>
      <c r="BQ60" s="40"/>
      <c r="BR60" s="40"/>
      <c r="BS60" s="40"/>
      <c r="BT60" s="40"/>
      <c r="BU60" s="40"/>
      <c r="BV60" s="40"/>
      <c r="BW60" s="40"/>
      <c r="BX60" s="40"/>
      <c r="BY60" s="40"/>
      <c r="BZ60" s="41"/>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116</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La4GNjmRTgNjWSdtlEUrx1yL3d4WOzxCy7luuaqVspicV7MG3163BaCE4NjHlMrRbEiFebDjipmdZZeHaKknnw==" saltValue="BNsMgGZXCa3049DzOgC/X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L16:BZ44"/>
    <mergeCell ref="BN10:BY10"/>
    <mergeCell ref="BL11:BZ13"/>
    <mergeCell ref="B14:BJ15"/>
    <mergeCell ref="BL14:BZ15"/>
    <mergeCell ref="B9:H9"/>
    <mergeCell ref="B10:H10"/>
    <mergeCell ref="I10:O10"/>
    <mergeCell ref="P10:V10"/>
    <mergeCell ref="W10:AC10"/>
    <mergeCell ref="AD10:AJ10"/>
    <mergeCell ref="B60:BJ61"/>
    <mergeCell ref="BL64:BZ65"/>
    <mergeCell ref="C83:BJ83"/>
    <mergeCell ref="BL47:BZ63"/>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322016</v>
      </c>
      <c r="D6" s="19">
        <f t="shared" si="3"/>
        <v>46</v>
      </c>
      <c r="E6" s="19">
        <f t="shared" si="3"/>
        <v>18</v>
      </c>
      <c r="F6" s="19">
        <f t="shared" si="3"/>
        <v>0</v>
      </c>
      <c r="G6" s="19">
        <f t="shared" si="3"/>
        <v>0</v>
      </c>
      <c r="H6" s="19" t="str">
        <f t="shared" si="3"/>
        <v>島根県　松江市</v>
      </c>
      <c r="I6" s="19" t="str">
        <f t="shared" si="3"/>
        <v>法適用</v>
      </c>
      <c r="J6" s="19" t="str">
        <f t="shared" si="3"/>
        <v>下水道事業</v>
      </c>
      <c r="K6" s="19" t="str">
        <f t="shared" si="3"/>
        <v>特定地域生活排水処理</v>
      </c>
      <c r="L6" s="19" t="str">
        <f t="shared" si="3"/>
        <v>K2</v>
      </c>
      <c r="M6" s="19" t="str">
        <f t="shared" si="3"/>
        <v>自治体職員</v>
      </c>
      <c r="N6" s="20" t="str">
        <f t="shared" si="3"/>
        <v>-</v>
      </c>
      <c r="O6" s="20">
        <f t="shared" si="3"/>
        <v>30.73</v>
      </c>
      <c r="P6" s="20">
        <f t="shared" si="3"/>
        <v>0.83</v>
      </c>
      <c r="Q6" s="20">
        <f t="shared" si="3"/>
        <v>100</v>
      </c>
      <c r="R6" s="20">
        <f t="shared" si="3"/>
        <v>3080</v>
      </c>
      <c r="S6" s="20">
        <f t="shared" si="3"/>
        <v>199432</v>
      </c>
      <c r="T6" s="20">
        <f t="shared" si="3"/>
        <v>572.99</v>
      </c>
      <c r="U6" s="20">
        <f t="shared" si="3"/>
        <v>348.05</v>
      </c>
      <c r="V6" s="20">
        <f t="shared" si="3"/>
        <v>1647</v>
      </c>
      <c r="W6" s="20">
        <f t="shared" si="3"/>
        <v>215.85</v>
      </c>
      <c r="X6" s="20">
        <f t="shared" si="3"/>
        <v>7.63</v>
      </c>
      <c r="Y6" s="21">
        <f>IF(Y7="",NA(),Y7)</f>
        <v>61.17</v>
      </c>
      <c r="Z6" s="21">
        <f t="shared" ref="Z6:AH6" si="4">IF(Z7="",NA(),Z7)</f>
        <v>57.34</v>
      </c>
      <c r="AA6" s="21">
        <f t="shared" si="4"/>
        <v>58.35</v>
      </c>
      <c r="AB6" s="21">
        <f t="shared" si="4"/>
        <v>61.31</v>
      </c>
      <c r="AC6" s="21">
        <f t="shared" si="4"/>
        <v>62.3</v>
      </c>
      <c r="AD6" s="21">
        <f t="shared" si="4"/>
        <v>81.53</v>
      </c>
      <c r="AE6" s="21">
        <f t="shared" si="4"/>
        <v>88.66</v>
      </c>
      <c r="AF6" s="21">
        <f t="shared" si="4"/>
        <v>96.05</v>
      </c>
      <c r="AG6" s="21">
        <f t="shared" si="4"/>
        <v>99.03</v>
      </c>
      <c r="AH6" s="21">
        <f t="shared" si="4"/>
        <v>100.41</v>
      </c>
      <c r="AI6" s="20" t="str">
        <f>IF(AI7="","",IF(AI7="-","【-】","【"&amp;SUBSTITUTE(TEXT(AI7,"#,##0.00"),"-","△")&amp;"】"))</f>
        <v>【98.81】</v>
      </c>
      <c r="AJ6" s="21">
        <f>IF(AJ7="",NA(),AJ7)</f>
        <v>564.74</v>
      </c>
      <c r="AK6" s="21">
        <f t="shared" ref="AK6:AS6" si="5">IF(AK7="",NA(),AK7)</f>
        <v>790.11</v>
      </c>
      <c r="AL6" s="21">
        <f t="shared" si="5"/>
        <v>910.52</v>
      </c>
      <c r="AM6" s="21">
        <f t="shared" si="5"/>
        <v>1012.93</v>
      </c>
      <c r="AN6" s="21">
        <f t="shared" si="5"/>
        <v>1179.29</v>
      </c>
      <c r="AO6" s="21">
        <f t="shared" si="5"/>
        <v>198.82</v>
      </c>
      <c r="AP6" s="21">
        <f t="shared" si="5"/>
        <v>132.37</v>
      </c>
      <c r="AQ6" s="21">
        <f t="shared" si="5"/>
        <v>123.82</v>
      </c>
      <c r="AR6" s="21">
        <f t="shared" si="5"/>
        <v>74.239999999999995</v>
      </c>
      <c r="AS6" s="21">
        <f t="shared" si="5"/>
        <v>83.92</v>
      </c>
      <c r="AT6" s="20" t="str">
        <f>IF(AT7="","",IF(AT7="-","【-】","【"&amp;SUBSTITUTE(TEXT(AT7,"#,##0.00"),"-","△")&amp;"】"))</f>
        <v>【102.81】</v>
      </c>
      <c r="AU6" s="21">
        <f>IF(AU7="",NA(),AU7)</f>
        <v>14.77</v>
      </c>
      <c r="AV6" s="21">
        <f t="shared" ref="AV6:BD6" si="6">IF(AV7="",NA(),AV7)</f>
        <v>11.67</v>
      </c>
      <c r="AW6" s="21">
        <f t="shared" si="6"/>
        <v>17.61</v>
      </c>
      <c r="AX6" s="21">
        <f t="shared" si="6"/>
        <v>16.11</v>
      </c>
      <c r="AY6" s="21">
        <f t="shared" si="6"/>
        <v>17.059999999999999</v>
      </c>
      <c r="AZ6" s="21">
        <f t="shared" si="6"/>
        <v>14.36</v>
      </c>
      <c r="BA6" s="21">
        <f t="shared" si="6"/>
        <v>104.38</v>
      </c>
      <c r="BB6" s="21">
        <f t="shared" si="6"/>
        <v>89.72</v>
      </c>
      <c r="BC6" s="21">
        <f t="shared" si="6"/>
        <v>100.47</v>
      </c>
      <c r="BD6" s="21">
        <f t="shared" si="6"/>
        <v>122.71</v>
      </c>
      <c r="BE6" s="20" t="str">
        <f>IF(BE7="","",IF(BE7="-","【-】","【"&amp;SUBSTITUTE(TEXT(BE7,"#,##0.00"),"-","△")&amp;"】"))</f>
        <v>【112.20】</v>
      </c>
      <c r="BF6" s="21">
        <f>IF(BF7="",NA(),BF7)</f>
        <v>409.38</v>
      </c>
      <c r="BG6" s="21">
        <f t="shared" ref="BG6:BO6" si="7">IF(BG7="",NA(),BG7)</f>
        <v>468.73</v>
      </c>
      <c r="BH6" s="21">
        <f t="shared" si="7"/>
        <v>451.45</v>
      </c>
      <c r="BI6" s="21">
        <f t="shared" si="7"/>
        <v>390.77</v>
      </c>
      <c r="BJ6" s="21">
        <f t="shared" si="7"/>
        <v>364.87</v>
      </c>
      <c r="BK6" s="21">
        <f t="shared" si="7"/>
        <v>244.85</v>
      </c>
      <c r="BL6" s="21">
        <f t="shared" si="7"/>
        <v>296.89</v>
      </c>
      <c r="BM6" s="21">
        <f t="shared" si="7"/>
        <v>270.57</v>
      </c>
      <c r="BN6" s="21">
        <f t="shared" si="7"/>
        <v>294.27</v>
      </c>
      <c r="BO6" s="21">
        <f t="shared" si="7"/>
        <v>294.08999999999997</v>
      </c>
      <c r="BP6" s="20" t="str">
        <f>IF(BP7="","",IF(BP7="-","【-】","【"&amp;SUBSTITUTE(TEXT(BP7,"#,##0.00"),"-","△")&amp;"】"))</f>
        <v>【310.14】</v>
      </c>
      <c r="BQ6" s="21">
        <f>IF(BQ7="",NA(),BQ7)</f>
        <v>42.27</v>
      </c>
      <c r="BR6" s="21">
        <f t="shared" ref="BR6:BZ6" si="8">IF(BR7="",NA(),BR7)</f>
        <v>36.92</v>
      </c>
      <c r="BS6" s="21">
        <f t="shared" si="8"/>
        <v>37.909999999999997</v>
      </c>
      <c r="BT6" s="21">
        <f t="shared" si="8"/>
        <v>38.409999999999997</v>
      </c>
      <c r="BU6" s="21">
        <f t="shared" si="8"/>
        <v>40.22</v>
      </c>
      <c r="BV6" s="21">
        <f t="shared" si="8"/>
        <v>64.78</v>
      </c>
      <c r="BW6" s="21">
        <f t="shared" si="8"/>
        <v>63.06</v>
      </c>
      <c r="BX6" s="21">
        <f t="shared" si="8"/>
        <v>62.5</v>
      </c>
      <c r="BY6" s="21">
        <f t="shared" si="8"/>
        <v>60.59</v>
      </c>
      <c r="BZ6" s="21">
        <f t="shared" si="8"/>
        <v>60</v>
      </c>
      <c r="CA6" s="20" t="str">
        <f>IF(CA7="","",IF(CA7="-","【-】","【"&amp;SUBSTITUTE(TEXT(CA7,"#,##0.00"),"-","△")&amp;"】"))</f>
        <v>【57.71】</v>
      </c>
      <c r="CB6" s="21">
        <f>IF(CB7="",NA(),CB7)</f>
        <v>381.35</v>
      </c>
      <c r="CC6" s="21">
        <f t="shared" ref="CC6:CK6" si="9">IF(CC7="",NA(),CC7)</f>
        <v>423.66</v>
      </c>
      <c r="CD6" s="21">
        <f t="shared" si="9"/>
        <v>418.17</v>
      </c>
      <c r="CE6" s="21">
        <f t="shared" si="9"/>
        <v>415.13</v>
      </c>
      <c r="CF6" s="21">
        <f t="shared" si="9"/>
        <v>396.89</v>
      </c>
      <c r="CG6" s="21">
        <f t="shared" si="9"/>
        <v>250.21</v>
      </c>
      <c r="CH6" s="21">
        <f t="shared" si="9"/>
        <v>264.77</v>
      </c>
      <c r="CI6" s="21">
        <f t="shared" si="9"/>
        <v>269.33</v>
      </c>
      <c r="CJ6" s="21">
        <f t="shared" si="9"/>
        <v>280.23</v>
      </c>
      <c r="CK6" s="21">
        <f t="shared" si="9"/>
        <v>282.70999999999998</v>
      </c>
      <c r="CL6" s="20" t="str">
        <f>IF(CL7="","",IF(CL7="-","【-】","【"&amp;SUBSTITUTE(TEXT(CL7,"#,##0.00"),"-","△")&amp;"】"))</f>
        <v>【286.17】</v>
      </c>
      <c r="CM6" s="21">
        <f>IF(CM7="",NA(),CM7)</f>
        <v>48.66</v>
      </c>
      <c r="CN6" s="21">
        <f t="shared" ref="CN6:CV6" si="10">IF(CN7="",NA(),CN7)</f>
        <v>43.97</v>
      </c>
      <c r="CO6" s="21">
        <f t="shared" si="10"/>
        <v>46.21</v>
      </c>
      <c r="CP6" s="21">
        <f t="shared" si="10"/>
        <v>48.45</v>
      </c>
      <c r="CQ6" s="21">
        <f t="shared" si="10"/>
        <v>47.2</v>
      </c>
      <c r="CR6" s="21">
        <f t="shared" si="10"/>
        <v>61.79</v>
      </c>
      <c r="CS6" s="21">
        <f t="shared" si="10"/>
        <v>59.94</v>
      </c>
      <c r="CT6" s="21">
        <f t="shared" si="10"/>
        <v>59.64</v>
      </c>
      <c r="CU6" s="21">
        <f t="shared" si="10"/>
        <v>58.19</v>
      </c>
      <c r="CV6" s="21">
        <f t="shared" si="10"/>
        <v>56.52</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92.44</v>
      </c>
      <c r="DD6" s="21">
        <f t="shared" si="11"/>
        <v>89.66</v>
      </c>
      <c r="DE6" s="21">
        <f t="shared" si="11"/>
        <v>90.63</v>
      </c>
      <c r="DF6" s="21">
        <f t="shared" si="11"/>
        <v>87.8</v>
      </c>
      <c r="DG6" s="21">
        <f t="shared" si="11"/>
        <v>88.43</v>
      </c>
      <c r="DH6" s="20" t="str">
        <f>IF(DH7="","",IF(DH7="-","【-】","【"&amp;SUBSTITUTE(TEXT(DH7,"#,##0.00"),"-","△")&amp;"】"))</f>
        <v>【83.38】</v>
      </c>
      <c r="DI6" s="21">
        <f>IF(DI7="",NA(),DI7)</f>
        <v>19.649999999999999</v>
      </c>
      <c r="DJ6" s="21">
        <f t="shared" ref="DJ6:DR6" si="12">IF(DJ7="",NA(),DJ7)</f>
        <v>23.03</v>
      </c>
      <c r="DK6" s="21">
        <f t="shared" si="12"/>
        <v>26.49</v>
      </c>
      <c r="DL6" s="21">
        <f t="shared" si="12"/>
        <v>30.45</v>
      </c>
      <c r="DM6" s="21">
        <f t="shared" si="12"/>
        <v>34.659999999999997</v>
      </c>
      <c r="DN6" s="21">
        <f t="shared" si="12"/>
        <v>18.39</v>
      </c>
      <c r="DO6" s="21">
        <f t="shared" si="12"/>
        <v>21.11</v>
      </c>
      <c r="DP6" s="21">
        <f t="shared" si="12"/>
        <v>23.76</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322016</v>
      </c>
      <c r="D7" s="23">
        <v>46</v>
      </c>
      <c r="E7" s="23">
        <v>18</v>
      </c>
      <c r="F7" s="23">
        <v>0</v>
      </c>
      <c r="G7" s="23">
        <v>0</v>
      </c>
      <c r="H7" s="23" t="s">
        <v>96</v>
      </c>
      <c r="I7" s="23" t="s">
        <v>97</v>
      </c>
      <c r="J7" s="23" t="s">
        <v>98</v>
      </c>
      <c r="K7" s="23" t="s">
        <v>99</v>
      </c>
      <c r="L7" s="23" t="s">
        <v>100</v>
      </c>
      <c r="M7" s="23" t="s">
        <v>101</v>
      </c>
      <c r="N7" s="24" t="s">
        <v>102</v>
      </c>
      <c r="O7" s="24">
        <v>30.73</v>
      </c>
      <c r="P7" s="24">
        <v>0.83</v>
      </c>
      <c r="Q7" s="24">
        <v>100</v>
      </c>
      <c r="R7" s="24">
        <v>3080</v>
      </c>
      <c r="S7" s="24">
        <v>199432</v>
      </c>
      <c r="T7" s="24">
        <v>572.99</v>
      </c>
      <c r="U7" s="24">
        <v>348.05</v>
      </c>
      <c r="V7" s="24">
        <v>1647</v>
      </c>
      <c r="W7" s="24">
        <v>215.85</v>
      </c>
      <c r="X7" s="24">
        <v>7.63</v>
      </c>
      <c r="Y7" s="24">
        <v>61.17</v>
      </c>
      <c r="Z7" s="24">
        <v>57.34</v>
      </c>
      <c r="AA7" s="24">
        <v>58.35</v>
      </c>
      <c r="AB7" s="24">
        <v>61.31</v>
      </c>
      <c r="AC7" s="24">
        <v>62.3</v>
      </c>
      <c r="AD7" s="24">
        <v>81.53</v>
      </c>
      <c r="AE7" s="24">
        <v>88.66</v>
      </c>
      <c r="AF7" s="24">
        <v>96.05</v>
      </c>
      <c r="AG7" s="24">
        <v>99.03</v>
      </c>
      <c r="AH7" s="24">
        <v>100.41</v>
      </c>
      <c r="AI7" s="24">
        <v>98.81</v>
      </c>
      <c r="AJ7" s="24">
        <v>564.74</v>
      </c>
      <c r="AK7" s="24">
        <v>790.11</v>
      </c>
      <c r="AL7" s="24">
        <v>910.52</v>
      </c>
      <c r="AM7" s="24">
        <v>1012.93</v>
      </c>
      <c r="AN7" s="24">
        <v>1179.29</v>
      </c>
      <c r="AO7" s="24">
        <v>198.82</v>
      </c>
      <c r="AP7" s="24">
        <v>132.37</v>
      </c>
      <c r="AQ7" s="24">
        <v>123.82</v>
      </c>
      <c r="AR7" s="24">
        <v>74.239999999999995</v>
      </c>
      <c r="AS7" s="24">
        <v>83.92</v>
      </c>
      <c r="AT7" s="24">
        <v>102.81</v>
      </c>
      <c r="AU7" s="24">
        <v>14.77</v>
      </c>
      <c r="AV7" s="24">
        <v>11.67</v>
      </c>
      <c r="AW7" s="24">
        <v>17.61</v>
      </c>
      <c r="AX7" s="24">
        <v>16.11</v>
      </c>
      <c r="AY7" s="24">
        <v>17.059999999999999</v>
      </c>
      <c r="AZ7" s="24">
        <v>14.36</v>
      </c>
      <c r="BA7" s="24">
        <v>104.38</v>
      </c>
      <c r="BB7" s="24">
        <v>89.72</v>
      </c>
      <c r="BC7" s="24">
        <v>100.47</v>
      </c>
      <c r="BD7" s="24">
        <v>122.71</v>
      </c>
      <c r="BE7" s="24">
        <v>112.2</v>
      </c>
      <c r="BF7" s="24">
        <v>409.38</v>
      </c>
      <c r="BG7" s="24">
        <v>468.73</v>
      </c>
      <c r="BH7" s="24">
        <v>451.45</v>
      </c>
      <c r="BI7" s="24">
        <v>390.77</v>
      </c>
      <c r="BJ7" s="24">
        <v>364.87</v>
      </c>
      <c r="BK7" s="24">
        <v>244.85</v>
      </c>
      <c r="BL7" s="24">
        <v>296.89</v>
      </c>
      <c r="BM7" s="24">
        <v>270.57</v>
      </c>
      <c r="BN7" s="24">
        <v>294.27</v>
      </c>
      <c r="BO7" s="24">
        <v>294.08999999999997</v>
      </c>
      <c r="BP7" s="24">
        <v>310.14</v>
      </c>
      <c r="BQ7" s="24">
        <v>42.27</v>
      </c>
      <c r="BR7" s="24">
        <v>36.92</v>
      </c>
      <c r="BS7" s="24">
        <v>37.909999999999997</v>
      </c>
      <c r="BT7" s="24">
        <v>38.409999999999997</v>
      </c>
      <c r="BU7" s="24">
        <v>40.22</v>
      </c>
      <c r="BV7" s="24">
        <v>64.78</v>
      </c>
      <c r="BW7" s="24">
        <v>63.06</v>
      </c>
      <c r="BX7" s="24">
        <v>62.5</v>
      </c>
      <c r="BY7" s="24">
        <v>60.59</v>
      </c>
      <c r="BZ7" s="24">
        <v>60</v>
      </c>
      <c r="CA7" s="24">
        <v>57.71</v>
      </c>
      <c r="CB7" s="24">
        <v>381.35</v>
      </c>
      <c r="CC7" s="24">
        <v>423.66</v>
      </c>
      <c r="CD7" s="24">
        <v>418.17</v>
      </c>
      <c r="CE7" s="24">
        <v>415.13</v>
      </c>
      <c r="CF7" s="24">
        <v>396.89</v>
      </c>
      <c r="CG7" s="24">
        <v>250.21</v>
      </c>
      <c r="CH7" s="24">
        <v>264.77</v>
      </c>
      <c r="CI7" s="24">
        <v>269.33</v>
      </c>
      <c r="CJ7" s="24">
        <v>280.23</v>
      </c>
      <c r="CK7" s="24">
        <v>282.70999999999998</v>
      </c>
      <c r="CL7" s="24">
        <v>286.17</v>
      </c>
      <c r="CM7" s="24">
        <v>48.66</v>
      </c>
      <c r="CN7" s="24">
        <v>43.97</v>
      </c>
      <c r="CO7" s="24">
        <v>46.21</v>
      </c>
      <c r="CP7" s="24">
        <v>48.45</v>
      </c>
      <c r="CQ7" s="24">
        <v>47.2</v>
      </c>
      <c r="CR7" s="24">
        <v>61.79</v>
      </c>
      <c r="CS7" s="24">
        <v>59.94</v>
      </c>
      <c r="CT7" s="24">
        <v>59.64</v>
      </c>
      <c r="CU7" s="24">
        <v>58.19</v>
      </c>
      <c r="CV7" s="24">
        <v>56.52</v>
      </c>
      <c r="CW7" s="24">
        <v>56.8</v>
      </c>
      <c r="CX7" s="24">
        <v>100</v>
      </c>
      <c r="CY7" s="24">
        <v>100</v>
      </c>
      <c r="CZ7" s="24">
        <v>100</v>
      </c>
      <c r="DA7" s="24">
        <v>100</v>
      </c>
      <c r="DB7" s="24">
        <v>100</v>
      </c>
      <c r="DC7" s="24">
        <v>92.44</v>
      </c>
      <c r="DD7" s="24">
        <v>89.66</v>
      </c>
      <c r="DE7" s="24">
        <v>90.63</v>
      </c>
      <c r="DF7" s="24">
        <v>87.8</v>
      </c>
      <c r="DG7" s="24">
        <v>88.43</v>
      </c>
      <c r="DH7" s="24">
        <v>83.38</v>
      </c>
      <c r="DI7" s="24">
        <v>19.649999999999999</v>
      </c>
      <c r="DJ7" s="24">
        <v>23.03</v>
      </c>
      <c r="DK7" s="24">
        <v>26.49</v>
      </c>
      <c r="DL7" s="24">
        <v>30.45</v>
      </c>
      <c r="DM7" s="24">
        <v>34.659999999999997</v>
      </c>
      <c r="DN7" s="24">
        <v>18.39</v>
      </c>
      <c r="DO7" s="24">
        <v>21.11</v>
      </c>
      <c r="DP7" s="24">
        <v>23.76</v>
      </c>
      <c r="DQ7" s="24">
        <v>15.74</v>
      </c>
      <c r="DR7" s="24">
        <v>21.02</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suidou2</cp:lastModifiedBy>
  <cp:lastPrinted>2023-02-02T06:17:49Z</cp:lastPrinted>
  <dcterms:created xsi:type="dcterms:W3CDTF">2022-12-01T01:41:39Z</dcterms:created>
  <dcterms:modified xsi:type="dcterms:W3CDTF">2023-02-02T06:20:01Z</dcterms:modified>
  <cp:category/>
</cp:coreProperties>
</file>