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sgfsv.sg.local\財務係\05-1　経営分析表\R3決算\02　R3決算\230116公営企業に係る「経営比較分析表」の分析等について\02回答\02下水\"/>
    </mc:Choice>
  </mc:AlternateContent>
  <xr:revisionPtr revIDLastSave="0" documentId="13_ncr:1_{E18781F2-8926-4417-AA75-BBA9E6E25273}" xr6:coauthVersionLast="47" xr6:coauthVersionMax="47" xr10:uidLastSave="{00000000-0000-0000-0000-000000000000}"/>
  <workbookProtection workbookAlgorithmName="SHA-512" workbookHashValue="iOmFAZMYslT8eGtXvGGj7GBQrlbcPCVnANE3JVSP0wYBkGeHfKfxKm16tT2c69+GvlIGDstf2/CqyXiK3erWEA==" workbookSaltValue="1GyeQ1oVnOG7GtsCSpvUf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Q6" i="5"/>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G85" i="4"/>
  <c r="BB10" i="4"/>
  <c r="AT10" i="4"/>
  <c r="AL10" i="4"/>
  <c r="AD10" i="4"/>
  <c r="W10" i="4"/>
  <c r="P10" i="4"/>
  <c r="I10" i="4"/>
  <c r="W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<sst xmlns="http://schemas.openxmlformats.org/spreadsheetml/2006/main" count="231" uniqueCount="116">
  <si>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</si>
  <si>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</si>
  <si>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</si>
  <si>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</si>
  <si>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</si>
  <si>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</si>
  <si>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</si>
  <si>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</si>
  <si>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</si>
  <si>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</si>
  <si>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</si>
  <si>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</si>
  <si>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</si>
  <si>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</si>
  <si>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</si>
  <si>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</si>
  <si>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</si>
  <si>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</si>
  <si>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</si>
  <si>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</si>
  <si>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</si>
  <si>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</si>
  <si>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</si>
  <si>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</si>
  <si>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</si>
  <si>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</si>
  <si>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</si>
  <si>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</si>
  <si>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</si>
  <si>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</si>
  <si>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</si>
  <si>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</si>
  <si>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</si>
  <si>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</si>
  <si>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</si>
  <si>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</si>
  <si>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</si>
  <si>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</si>
  <si>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</si>
  <si>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</si>
  <si>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</si>
  <si>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</si>
  <si>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</si>
  <si>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</si>
  <si>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</si>
  <si>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</si>
  <si>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</si>
  <si>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</si>
  <si>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</si>
  <si>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</si>
  <si>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</si>
  <si>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</si>
  <si>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</si>
  <si>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</si>
  <si>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</si>
  <si>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</si>
  <si>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</si>
  <si>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</si>
  <si>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</si>
  <si>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</si>
  <si>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</si>
  <si>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</si>
  <si>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</si>
  <si>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</si>
  <si>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</si>
  <si>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</si>
  <si>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</si>
  <si>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</si>
  <si>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</si>
  <si>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</si>
  <si>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</si>
  <si>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</si>
  <si>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</si>
  <si>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</si>
  <si>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</si>
  <si>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</si>
  <si>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</si>
  <si>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</si>
  <si>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</si>
  <si>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</si>
  <si>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</si>
  <si>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</si>
  <si>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</si>
  <si>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</si>
  <si>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</si>
  <si>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</si>
  <si>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</si>
  <si>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</si>
  <si>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</si>
  <si>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</si>
  <si>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</si>
  <si>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</si>
  <si>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</si>
  <si>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</si>
  <si>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</si>
  <si>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</si>
  <si>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</si>
  <si>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</si>
  <si>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</si>
  <si>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小規模集合排水処理</t>
  </si>
  <si>
    <t>I2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</si>
  <si>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</si>
  <si>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</si>
  <si>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</si>
  <si>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</si>
  <si>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</si>
  <si>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</si>
  <si>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</si>
  <si>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</si>
  <si>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</si>
  <si>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</si>
  <si>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</si>
  <si>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</si>
  <si>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建設事業は平成16年度に完了し、償却資産は、浄化槽1施設と付随する管路である。
　①有形固定資産減価償却率は、年々上昇してきており、類似団体を上回った。今後も上昇するものと見込んでいる。
　②管渠老朽化率は、法定耐用年数に達したものがないことから0%となっている。
　　</t>
    <rPh sb="6" eb="8">
      <t>ヘイセイ</t>
    </rPh>
    <rPh sb="10" eb="12">
      <t>ネンド</t>
    </rPh>
    <rPh sb="67" eb="71">
      <t>ルイジダンタイ</t>
    </rPh>
    <phoneticPr fontId="4"/>
  </si>
  <si>
    <t>　公共下水道のほか、集落排水事業や公設浄化槽事業を含めた下水道事業全体として、概ね健全な経営であり、今後も、上下水道事業経営の指針となる経営計画にある施策に関し、進行管理を通じて毎年度事業全般の実効性を高めていく。
　下水道事業では、この計画に基づき接続促進等による収益確保、農業集落排水施設の公共下水道接続等による費用縮減や人材育成による経営基盤の整備をするとともに、適切な修繕・更新による施設設備の長寿命化や維持運用に努めていく。
　また、令和10年代に到来する下水道施設管渠の更新改築期を見据えて、従来の普及整備、日常管理のための計画から、更新改築計画と料金、収支見通し、事業担当の人材育成を含む「事業管理計画」で下水道事業の再構築を図ることで、将来にわたり事業を健全に運営できる体制を構築していく。</t>
    <rPh sb="75" eb="77">
      <t>シサク</t>
    </rPh>
    <rPh sb="78" eb="79">
      <t>カン</t>
    </rPh>
    <rPh sb="86" eb="87">
      <t>ツウ</t>
    </rPh>
    <rPh sb="89" eb="92">
      <t>マイネンド</t>
    </rPh>
    <phoneticPr fontId="4"/>
  </si>
  <si>
    <r>
      <t>　当事業は、対象世帯3戸の極めて小規模な事業であり、一般会計からの繰入れや長期前受金戻入など、使用料以外の収入のほか、公共下水道等他の事業と一体で経営しなければ、健全性が保てない状況である。
　総収益のうち下水道使用料の占める割合は</t>
    </r>
    <r>
      <rPr>
        <sz val="10"/>
        <color rgb="FFFF0000"/>
        <rFont val="ＭＳ ゴシック"/>
        <family val="3"/>
        <charset val="128"/>
      </rPr>
      <t>7%</t>
    </r>
    <r>
      <rPr>
        <sz val="10"/>
        <color theme="1"/>
        <rFont val="ＭＳ ゴシック"/>
        <family val="3"/>
        <charset val="128"/>
      </rPr>
      <t>で、繰出基準に基づく一般会計繰入金など使用料以外の収入を含めても費用を賄えていないが、①</t>
    </r>
    <r>
      <rPr>
        <sz val="10"/>
        <color rgb="FFFF0000"/>
        <rFont val="ＭＳ ゴシック"/>
        <family val="3"/>
        <charset val="128"/>
      </rPr>
      <t>今年度は経常収益の増加により90％を超えた。</t>
    </r>
    <r>
      <rPr>
        <sz val="10"/>
        <color theme="1"/>
        <rFont val="ＭＳ ゴシック"/>
        <family val="3"/>
        <charset val="128"/>
      </rPr>
      <t>一方、損失は繰越利益剰余金と相殺し、②累積欠損金は発生しなかった。
　③流動比率の分母となる流動負債は、次年度償還する建設改良等に充てた企業債のみであり、その財源は次年度の使用料（一体で経営する他事業分も含む）や一般会計繰入金を予定している。
　④企業債残高対事業規模比率は、企業債残高の減少に伴って前年度に比べ低下している。
　⑤経費回収率・⑥汚水処理原価は、減価償却費や支払利息等の費用のうち、一般会計繰入金など使用料以外の収入を充てる費用を除いて算定したものである。使用料で回収すべき経費が賄えていない状況であり、一体で経営する他事業の使用料で補填している状況である。
　⑦施設利用率が低いため、施設の更新時にはダウンサイジングの検討も必要である。
　⑧水洗化率は100%である。</t>
    </r>
    <rPh sb="162" eb="165">
      <t>コンネンド</t>
    </rPh>
    <rPh sb="166" eb="170">
      <t>ケイジョウシュウエキ</t>
    </rPh>
    <rPh sb="171" eb="173">
      <t>ゾウカ</t>
    </rPh>
    <rPh sb="180" eb="181">
      <t>コ</t>
    </rPh>
    <rPh sb="225" eb="227">
      <t>ブンボ</t>
    </rPh>
    <rPh sb="451" eb="454">
      <t>タジギョウ</t>
    </rPh>
    <rPh sb="455" eb="458">
      <t>シヨウリョウ</t>
    </rPh>
    <rPh sb="459" eb="461">
      <t>ホテン</t>
    </rPh>
    <rPh sb="465" eb="467">
      <t>ジョウキョウ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</si>
</sst>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ＭＳ 明朝"/>
      <family val="2"/>
      <charset val="128"/>
    </font>
    <font>
      <sz val="10"/>
      <color theme="1"/>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C8-4B76-A4E1-027960B43C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8C8-4B76-A4E1-027960B43C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50</c:v>
                </c:pt>
                <c:pt idx="1">
                  <c:v>50</c:v>
                </c:pt>
                <c:pt idx="2">
                  <c:v>25</c:v>
                </c:pt>
                <c:pt idx="3">
                  <c:v>25</c:v>
                </c:pt>
                <c:pt idx="4">
                  <c:v>25</c:v>
                </c:pt>
              </c:numCache>
            </c:numRef>
          </c:val>
          <c:extLst>
            <c:ext xmlns:c16="http://schemas.microsoft.com/office/drawing/2014/chart" uri="{C3380CC4-5D6E-409C-BE32-E72D297353CC}">
              <c16:uniqueId val="{00000000-2409-4E96-A5AD-9E04976D98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39.15</c:v>
                </c:pt>
                <c:pt idx="1">
                  <c:v>39.76</c:v>
                </c:pt>
                <c:pt idx="2">
                  <c:v>34.68</c:v>
                </c:pt>
                <c:pt idx="3">
                  <c:v>34.700000000000003</c:v>
                </c:pt>
                <c:pt idx="4">
                  <c:v>46.83</c:v>
                </c:pt>
              </c:numCache>
            </c:numRef>
          </c:val>
          <c:smooth val="0"/>
          <c:extLst>
            <c:ext xmlns:c16="http://schemas.microsoft.com/office/drawing/2014/chart" uri="{C3380CC4-5D6E-409C-BE32-E72D297353CC}">
              <c16:uniqueId val="{00000001-2409-4E96-A5AD-9E04976D98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DA3-4D65-A375-D5ABB72A185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89.54</c:v>
                </c:pt>
                <c:pt idx="1">
                  <c:v>83.43</c:v>
                </c:pt>
                <c:pt idx="2">
                  <c:v>90.33</c:v>
                </c:pt>
                <c:pt idx="3">
                  <c:v>90.04</c:v>
                </c:pt>
                <c:pt idx="4">
                  <c:v>90.58</c:v>
                </c:pt>
              </c:numCache>
            </c:numRef>
          </c:val>
          <c:smooth val="0"/>
          <c:extLst>
            <c:ext xmlns:c16="http://schemas.microsoft.com/office/drawing/2014/chart" uri="{C3380CC4-5D6E-409C-BE32-E72D297353CC}">
              <c16:uniqueId val="{00000001-FDA3-4D65-A375-D5ABB72A185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77.930000000000007</c:v>
                </c:pt>
                <c:pt idx="1">
                  <c:v>79.41</c:v>
                </c:pt>
                <c:pt idx="2">
                  <c:v>81.58</c:v>
                </c:pt>
                <c:pt idx="3">
                  <c:v>81.38</c:v>
                </c:pt>
                <c:pt idx="4">
                  <c:v>91.23</c:v>
                </c:pt>
              </c:numCache>
            </c:numRef>
          </c:val>
          <c:extLst>
            <c:ext xmlns:c16="http://schemas.microsoft.com/office/drawing/2014/chart" uri="{C3380CC4-5D6E-409C-BE32-E72D297353CC}">
              <c16:uniqueId val="{00000000-FE61-4C33-B1A3-32ECBB08000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94.96</c:v>
                </c:pt>
                <c:pt idx="1">
                  <c:v>98.37</c:v>
                </c:pt>
                <c:pt idx="2">
                  <c:v>99.2</c:v>
                </c:pt>
                <c:pt idx="3">
                  <c:v>100.42</c:v>
                </c:pt>
                <c:pt idx="4">
                  <c:v>98.03</c:v>
                </c:pt>
              </c:numCache>
            </c:numRef>
          </c:val>
          <c:smooth val="0"/>
          <c:extLst>
            <c:ext xmlns:c16="http://schemas.microsoft.com/office/drawing/2014/chart" uri="{C3380CC4-5D6E-409C-BE32-E72D297353CC}">
              <c16:uniqueId val="{00000001-FE61-4C33-B1A3-32ECBB08000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22.14</c:v>
                </c:pt>
                <c:pt idx="1">
                  <c:v>26.64</c:v>
                </c:pt>
                <c:pt idx="2">
                  <c:v>31.14</c:v>
                </c:pt>
                <c:pt idx="3">
                  <c:v>35.64</c:v>
                </c:pt>
                <c:pt idx="4">
                  <c:v>40.14</c:v>
                </c:pt>
              </c:numCache>
            </c:numRef>
          </c:val>
          <c:extLst>
            <c:ext xmlns:c16="http://schemas.microsoft.com/office/drawing/2014/chart" uri="{C3380CC4-5D6E-409C-BE32-E72D297353CC}">
              <c16:uniqueId val="{00000000-FFF9-4ED9-9AD1-8ADFE9FD9E0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31.15</c:v>
                </c:pt>
                <c:pt idx="1">
                  <c:v>29.58</c:v>
                </c:pt>
                <c:pt idx="2">
                  <c:v>31</c:v>
                </c:pt>
                <c:pt idx="3">
                  <c:v>29.28</c:v>
                </c:pt>
                <c:pt idx="4">
                  <c:v>32.380000000000003</c:v>
                </c:pt>
              </c:numCache>
            </c:numRef>
          </c:val>
          <c:smooth val="0"/>
          <c:extLst>
            <c:ext xmlns:c16="http://schemas.microsoft.com/office/drawing/2014/chart" uri="{C3380CC4-5D6E-409C-BE32-E72D297353CC}">
              <c16:uniqueId val="{00000001-FFF9-4ED9-9AD1-8ADFE9FD9E0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46-49DD-82F6-90C5A58DD6B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D46-49DD-82F6-90C5A58DD6B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A1-4AE8-808A-B10A943F3C1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2162.27</c:v>
                </c:pt>
                <c:pt idx="1">
                  <c:v>199.01</c:v>
                </c:pt>
                <c:pt idx="2">
                  <c:v>1500.46</c:v>
                </c:pt>
                <c:pt idx="3">
                  <c:v>762.05</c:v>
                </c:pt>
                <c:pt idx="4">
                  <c:v>755.68</c:v>
                </c:pt>
              </c:numCache>
            </c:numRef>
          </c:val>
          <c:smooth val="0"/>
          <c:extLst>
            <c:ext xmlns:c16="http://schemas.microsoft.com/office/drawing/2014/chart" uri="{C3380CC4-5D6E-409C-BE32-E72D297353CC}">
              <c16:uniqueId val="{00000001-A2A1-4AE8-808A-B10A943F3C1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37.18</c:v>
                </c:pt>
                <c:pt idx="1">
                  <c:v>2.44</c:v>
                </c:pt>
                <c:pt idx="2">
                  <c:v>1.67</c:v>
                </c:pt>
                <c:pt idx="3">
                  <c:v>1.43</c:v>
                </c:pt>
                <c:pt idx="4">
                  <c:v>12.99</c:v>
                </c:pt>
              </c:numCache>
            </c:numRef>
          </c:val>
          <c:extLst>
            <c:ext xmlns:c16="http://schemas.microsoft.com/office/drawing/2014/chart" uri="{C3380CC4-5D6E-409C-BE32-E72D297353CC}">
              <c16:uniqueId val="{00000000-C06C-4595-9C3B-8A7E082766E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86.34</c:v>
                </c:pt>
                <c:pt idx="1">
                  <c:v>130.9</c:v>
                </c:pt>
                <c:pt idx="2">
                  <c:v>81.260000000000005</c:v>
                </c:pt>
                <c:pt idx="3">
                  <c:v>92.61</c:v>
                </c:pt>
                <c:pt idx="4">
                  <c:v>91.41</c:v>
                </c:pt>
              </c:numCache>
            </c:numRef>
          </c:val>
          <c:smooth val="0"/>
          <c:extLst>
            <c:ext xmlns:c16="http://schemas.microsoft.com/office/drawing/2014/chart" uri="{C3380CC4-5D6E-409C-BE32-E72D297353CC}">
              <c16:uniqueId val="{00000001-C06C-4595-9C3B-8A7E082766E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2211.2399999999998</c:v>
                </c:pt>
                <c:pt idx="1">
                  <c:v>1296.6300000000001</c:v>
                </c:pt>
                <c:pt idx="2">
                  <c:v>1196.3399999999999</c:v>
                </c:pt>
                <c:pt idx="3">
                  <c:v>908.54</c:v>
                </c:pt>
                <c:pt idx="4">
                  <c:v>739.73</c:v>
                </c:pt>
              </c:numCache>
            </c:numRef>
          </c:val>
          <c:extLst>
            <c:ext xmlns:c16="http://schemas.microsoft.com/office/drawing/2014/chart" uri="{C3380CC4-5D6E-409C-BE32-E72D297353CC}">
              <c16:uniqueId val="{00000000-3A8F-489B-8636-186E6756425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2559.94</c:v>
                </c:pt>
                <c:pt idx="1">
                  <c:v>2834.34</c:v>
                </c:pt>
                <c:pt idx="2">
                  <c:v>1748.51</c:v>
                </c:pt>
                <c:pt idx="3">
                  <c:v>1640.16</c:v>
                </c:pt>
                <c:pt idx="4">
                  <c:v>1521.05</c:v>
                </c:pt>
              </c:numCache>
            </c:numRef>
          </c:val>
          <c:smooth val="0"/>
          <c:extLst>
            <c:ext xmlns:c16="http://schemas.microsoft.com/office/drawing/2014/chart" uri="{C3380CC4-5D6E-409C-BE32-E72D297353CC}">
              <c16:uniqueId val="{00000001-3A8F-489B-8636-186E6756425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24.86</c:v>
                </c:pt>
                <c:pt idx="1">
                  <c:v>26.81</c:v>
                </c:pt>
                <c:pt idx="2">
                  <c:v>28.37</c:v>
                </c:pt>
                <c:pt idx="3">
                  <c:v>28.47</c:v>
                </c:pt>
                <c:pt idx="4">
                  <c:v>43.2</c:v>
                </c:pt>
              </c:numCache>
            </c:numRef>
          </c:val>
          <c:extLst>
            <c:ext xmlns:c16="http://schemas.microsoft.com/office/drawing/2014/chart" uri="{C3380CC4-5D6E-409C-BE32-E72D297353CC}">
              <c16:uniqueId val="{00000000-B69C-4C2C-B230-094E324A1B1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37.82</c:v>
                </c:pt>
                <c:pt idx="1">
                  <c:v>37.979999999999997</c:v>
                </c:pt>
                <c:pt idx="2">
                  <c:v>34.99</c:v>
                </c:pt>
                <c:pt idx="3">
                  <c:v>38.270000000000003</c:v>
                </c:pt>
                <c:pt idx="4">
                  <c:v>37.520000000000003</c:v>
                </c:pt>
              </c:numCache>
            </c:numRef>
          </c:val>
          <c:smooth val="0"/>
          <c:extLst>
            <c:ext xmlns:c16="http://schemas.microsoft.com/office/drawing/2014/chart" uri="{C3380CC4-5D6E-409C-BE32-E72D297353CC}">
              <c16:uniqueId val="{00000001-B69C-4C2C-B230-094E324A1B1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589.79</c:v>
                </c:pt>
                <c:pt idx="1">
                  <c:v>550.58000000000004</c:v>
                </c:pt>
                <c:pt idx="2">
                  <c:v>554.70000000000005</c:v>
                </c:pt>
                <c:pt idx="3">
                  <c:v>548.57000000000005</c:v>
                </c:pt>
                <c:pt idx="4">
                  <c:v>378.92</c:v>
                </c:pt>
              </c:numCache>
            </c:numRef>
          </c:val>
          <c:extLst>
            <c:ext xmlns:c16="http://schemas.microsoft.com/office/drawing/2014/chart" uri="{C3380CC4-5D6E-409C-BE32-E72D297353CC}">
              <c16:uniqueId val="{00000000-99A3-4E46-ABA8-3132885F85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482.51</c:v>
                </c:pt>
                <c:pt idx="1">
                  <c:v>484.48</c:v>
                </c:pt>
                <c:pt idx="2">
                  <c:v>520.91999999999996</c:v>
                </c:pt>
                <c:pt idx="3">
                  <c:v>486.77</c:v>
                </c:pt>
                <c:pt idx="4">
                  <c:v>502.1</c:v>
                </c:pt>
              </c:numCache>
            </c:numRef>
          </c:val>
          <c:smooth val="0"/>
          <c:extLst>
            <c:ext xmlns:c16="http://schemas.microsoft.com/office/drawing/2014/chart" uri="{C3380CC4-5D6E-409C-BE32-E72D297353CC}">
              <c16:uniqueId val="{00000001-99A3-4E46-ABA8-3132885F85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松江市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小規模集合排水処理</v>
      </c>
      <c r="Q8" s="35"/>
      <c r="R8" s="35"/>
      <c r="S8" s="35"/>
      <c r="T8" s="35"/>
      <c r="U8" s="35"/>
      <c r="V8" s="35"/>
      <c r="W8" s="35" t="str">
        <f>データ!L6</f>
        <v>I2</v>
      </c>
      <c r="X8" s="35"/>
      <c r="Y8" s="35"/>
      <c r="Z8" s="35"/>
      <c r="AA8" s="35"/>
      <c r="AB8" s="35"/>
      <c r="AC8" s="35"/>
      <c r="AD8" s="36" t="str">
        <f>データ!$M$6</f>
        <v>自治体職員</v>
      </c>
      <c r="AE8" s="36"/>
      <c r="AF8" s="36"/>
      <c r="AG8" s="36"/>
      <c r="AH8" s="36"/>
      <c r="AI8" s="36"/>
      <c r="AJ8" s="36"/>
      <c r="AK8" s="3"/>
      <c r="AL8" s="37">
        <f>データ!S6</f>
        <v>199432</v>
      </c>
      <c r="AM8" s="37"/>
      <c r="AN8" s="37"/>
      <c r="AO8" s="37"/>
      <c r="AP8" s="37"/>
      <c r="AQ8" s="37"/>
      <c r="AR8" s="37"/>
      <c r="AS8" s="37"/>
      <c r="AT8" s="38">
        <f>データ!T6</f>
        <v>572.99</v>
      </c>
      <c r="AU8" s="38"/>
      <c r="AV8" s="38"/>
      <c r="AW8" s="38"/>
      <c r="AX8" s="38"/>
      <c r="AY8" s="38"/>
      <c r="AZ8" s="38"/>
      <c r="BA8" s="38"/>
      <c r="BB8" s="38">
        <f>データ!U6</f>
        <v>348.05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74.53</v>
      </c>
      <c r="J10" s="38"/>
      <c r="K10" s="38"/>
      <c r="L10" s="38"/>
      <c r="M10" s="38"/>
      <c r="N10" s="38"/>
      <c r="O10" s="38"/>
      <c r="P10" s="38">
        <f>データ!P6</f>
        <v>0</v>
      </c>
      <c r="Q10" s="38"/>
      <c r="R10" s="38"/>
      <c r="S10" s="38"/>
      <c r="T10" s="38"/>
      <c r="U10" s="38"/>
      <c r="V10" s="38"/>
      <c r="W10" s="38">
        <f>データ!Q6</f>
        <v>100</v>
      </c>
      <c r="X10" s="38"/>
      <c r="Y10" s="38"/>
      <c r="Z10" s="38"/>
      <c r="AA10" s="38"/>
      <c r="AB10" s="38"/>
      <c r="AC10" s="38"/>
      <c r="AD10" s="37">
        <f>データ!R6</f>
        <v>3080</v>
      </c>
      <c r="AE10" s="37"/>
      <c r="AF10" s="37"/>
      <c r="AG10" s="37"/>
      <c r="AH10" s="37"/>
      <c r="AI10" s="37"/>
      <c r="AJ10" s="37"/>
      <c r="AK10" s="2"/>
      <c r="AL10" s="37">
        <f>データ!V6</f>
        <v>7</v>
      </c>
      <c r="AM10" s="37"/>
      <c r="AN10" s="37"/>
      <c r="AO10" s="37"/>
      <c r="AP10" s="37"/>
      <c r="AQ10" s="37"/>
      <c r="AR10" s="37"/>
      <c r="AS10" s="37"/>
      <c r="AT10" s="38">
        <f>データ!W6</f>
        <v>0.01</v>
      </c>
      <c r="AU10" s="38"/>
      <c r="AV10" s="38"/>
      <c r="AW10" s="38"/>
      <c r="AX10" s="38"/>
      <c r="AY10" s="38"/>
      <c r="AZ10" s="38"/>
      <c r="BA10" s="38"/>
      <c r="BB10" s="38">
        <f>データ!X6</f>
        <v>700</v>
      </c>
      <c r="BC10" s="38"/>
      <c r="BD10" s="38"/>
      <c r="BE10" s="38"/>
      <c r="BF10" s="38"/>
      <c r="BG10" s="38"/>
      <c r="BH10" s="38"/>
      <c r="BI10" s="38"/>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115</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113</v>
      </c>
      <c r="BM47" s="56"/>
      <c r="BN47" s="56"/>
      <c r="BO47" s="56"/>
      <c r="BP47" s="56"/>
      <c r="BQ47" s="56"/>
      <c r="BR47" s="56"/>
      <c r="BS47" s="56"/>
      <c r="BT47" s="56"/>
      <c r="BU47" s="56"/>
      <c r="BV47" s="56"/>
      <c r="BW47" s="56"/>
      <c r="BX47" s="56"/>
      <c r="BY47" s="56"/>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114</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【98.12】</v>
      </c>
      <c r="F85" s="12" t="str">
        <f>データ!AT6</f>
        <v>【736.54】</v>
      </c>
      <c r="G85" s="12" t="str">
        <f>データ!BE6</f>
        <v>【91.53】</v>
      </c>
      <c r="H85" s="12" t="str">
        <f>データ!BP6</f>
        <v>【1,522.01】</v>
      </c>
      <c r="I85" s="12" t="str">
        <f>データ!CA6</f>
        <v>【37.79】</v>
      </c>
      <c r="J85" s="12" t="str">
        <f>データ!CL6</f>
        <v>【497.52】</v>
      </c>
      <c r="K85" s="12" t="str">
        <f>データ!CW6</f>
        <v>【46.97】</v>
      </c>
      <c r="L85" s="12" t="str">
        <f>データ!DH6</f>
        <v>【90.42】</v>
      </c>
      <c r="M85" s="12" t="str">
        <f>データ!DS6</f>
        <v>【31.92】</v>
      </c>
      <c r="N85" s="12" t="str">
        <f>データ!ED6</f>
        <v>【0.00】</v>
      </c>
      <c r="O85" s="12" t="str">
        <f>データ!EO6</f>
        <v>【0.00】</v>
      </c>
    </row>
  </sheetData>
  <sheetProtection algorithmName="SHA-512" hashValue="95yBdBBm30EFmv45dMmxXJCDC75aFLEzILO0SOS1Dp68XNPTkF8XNkEKHTZAoFETdAEsw4wMeT2DgaKdBbDrfQ==" saltValue="oswSTC/6dgcLXGInVKqjxA=="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322016</v>
      </c>
      <c r="D6" s="19">
        <f t="shared" si="3"/>
        <v>46</v>
      </c>
      <c r="E6" s="19">
        <f t="shared" si="3"/>
        <v>17</v>
      </c>
      <c r="F6" s="19">
        <f t="shared" si="3"/>
        <v>9</v>
      </c>
      <c r="G6" s="19">
        <f t="shared" si="3"/>
        <v>0</v>
      </c>
      <c r="H6" s="19" t="str">
        <f t="shared" si="3"/>
        <v>島根県　松江市</v>
      </c>
      <c r="I6" s="19" t="str">
        <f t="shared" si="3"/>
        <v>法適用</v>
      </c>
      <c r="J6" s="19" t="str">
        <f t="shared" si="3"/>
        <v>下水道事業</v>
      </c>
      <c r="K6" s="19" t="str">
        <f t="shared" si="3"/>
        <v>小規模集合排水処理</v>
      </c>
      <c r="L6" s="19" t="str">
        <f t="shared" si="3"/>
        <v>I2</v>
      </c>
      <c r="M6" s="19" t="str">
        <f t="shared" si="3"/>
        <v>自治体職員</v>
      </c>
      <c r="N6" s="20" t="str">
        <f t="shared" si="3"/>
        <v>-</v>
      </c>
      <c r="O6" s="20">
        <f t="shared" si="3"/>
        <v>74.53</v>
      </c>
      <c r="P6" s="20">
        <f t="shared" si="3"/>
        <v>0</v>
      </c>
      <c r="Q6" s="20">
        <f t="shared" si="3"/>
        <v>100</v>
      </c>
      <c r="R6" s="20">
        <f t="shared" si="3"/>
        <v>3080</v>
      </c>
      <c r="S6" s="20">
        <f t="shared" si="3"/>
        <v>199432</v>
      </c>
      <c r="T6" s="20">
        <f t="shared" si="3"/>
        <v>572.99</v>
      </c>
      <c r="U6" s="20">
        <f t="shared" si="3"/>
        <v>348.05</v>
      </c>
      <c r="V6" s="20">
        <f t="shared" si="3"/>
        <v>7</v>
      </c>
      <c r="W6" s="20">
        <f t="shared" si="3"/>
        <v>0.01</v>
      </c>
      <c r="X6" s="20">
        <f t="shared" si="3"/>
        <v>700</v>
      </c>
      <c r="Y6" s="21">
        <f>IF(Y7="",NA(),Y7)</f>
        <v>77.930000000000007</v>
      </c>
      <c r="Z6" s="21">
        <f t="shared" ref="Z6:AH6" si="4">IF(Z7="",NA(),Z7)</f>
        <v>79.41</v>
      </c>
      <c r="AA6" s="21">
        <f t="shared" si="4"/>
        <v>81.58</v>
      </c>
      <c r="AB6" s="21">
        <f t="shared" si="4"/>
        <v>81.38</v>
      </c>
      <c r="AC6" s="21">
        <f t="shared" si="4"/>
        <v>91.23</v>
      </c>
      <c r="AD6" s="21">
        <f t="shared" si="4"/>
        <v>94.96</v>
      </c>
      <c r="AE6" s="21">
        <f t="shared" si="4"/>
        <v>98.37</v>
      </c>
      <c r="AF6" s="21">
        <f t="shared" si="4"/>
        <v>99.2</v>
      </c>
      <c r="AG6" s="21">
        <f t="shared" si="4"/>
        <v>100.42</v>
      </c>
      <c r="AH6" s="21">
        <f t="shared" si="4"/>
        <v>98.03</v>
      </c>
      <c r="AI6" s="20" t="str">
        <f>IF(AI7="","",IF(AI7="-","【-】","【"&amp;SUBSTITUTE(TEXT(AI7,"#,##0.00"),"-","△")&amp;"】"))</f>
        <v>【98.12】</v>
      </c>
      <c r="AJ6" s="20">
        <f>IF(AJ7="",NA(),AJ7)</f>
        <v>0</v>
      </c>
      <c r="AK6" s="20">
        <f t="shared" ref="AK6:AS6" si="5">IF(AK7="",NA(),AK7)</f>
        <v>0</v>
      </c>
      <c r="AL6" s="20">
        <f t="shared" si="5"/>
        <v>0</v>
      </c>
      <c r="AM6" s="20">
        <f t="shared" si="5"/>
        <v>0</v>
      </c>
      <c r="AN6" s="20">
        <f t="shared" si="5"/>
        <v>0</v>
      </c>
      <c r="AO6" s="21">
        <f t="shared" si="5"/>
        <v>2162.27</v>
      </c>
      <c r="AP6" s="21">
        <f t="shared" si="5"/>
        <v>199.01</v>
      </c>
      <c r="AQ6" s="21">
        <f t="shared" si="5"/>
        <v>1500.46</v>
      </c>
      <c r="AR6" s="21">
        <f t="shared" si="5"/>
        <v>762.05</v>
      </c>
      <c r="AS6" s="21">
        <f t="shared" si="5"/>
        <v>755.68</v>
      </c>
      <c r="AT6" s="20" t="str">
        <f>IF(AT7="","",IF(AT7="-","【-】","【"&amp;SUBSTITUTE(TEXT(AT7,"#,##0.00"),"-","△")&amp;"】"))</f>
        <v>【736.54】</v>
      </c>
      <c r="AU6" s="21">
        <f>IF(AU7="",NA(),AU7)</f>
        <v>37.18</v>
      </c>
      <c r="AV6" s="21">
        <f t="shared" ref="AV6:BD6" si="6">IF(AV7="",NA(),AV7)</f>
        <v>2.44</v>
      </c>
      <c r="AW6" s="21">
        <f t="shared" si="6"/>
        <v>1.67</v>
      </c>
      <c r="AX6" s="21">
        <f t="shared" si="6"/>
        <v>1.43</v>
      </c>
      <c r="AY6" s="21">
        <f t="shared" si="6"/>
        <v>12.99</v>
      </c>
      <c r="AZ6" s="21">
        <f t="shared" si="6"/>
        <v>86.34</v>
      </c>
      <c r="BA6" s="21">
        <f t="shared" si="6"/>
        <v>130.9</v>
      </c>
      <c r="BB6" s="21">
        <f t="shared" si="6"/>
        <v>81.260000000000005</v>
      </c>
      <c r="BC6" s="21">
        <f t="shared" si="6"/>
        <v>92.61</v>
      </c>
      <c r="BD6" s="21">
        <f t="shared" si="6"/>
        <v>91.41</v>
      </c>
      <c r="BE6" s="20" t="str">
        <f>IF(BE7="","",IF(BE7="-","【-】","【"&amp;SUBSTITUTE(TEXT(BE7,"#,##0.00"),"-","△")&amp;"】"))</f>
        <v>【91.53】</v>
      </c>
      <c r="BF6" s="21">
        <f>IF(BF7="",NA(),BF7)</f>
        <v>2211.2399999999998</v>
      </c>
      <c r="BG6" s="21">
        <f t="shared" ref="BG6:BO6" si="7">IF(BG7="",NA(),BG7)</f>
        <v>1296.6300000000001</v>
      </c>
      <c r="BH6" s="21">
        <f t="shared" si="7"/>
        <v>1196.3399999999999</v>
      </c>
      <c r="BI6" s="21">
        <f t="shared" si="7"/>
        <v>908.54</v>
      </c>
      <c r="BJ6" s="21">
        <f t="shared" si="7"/>
        <v>739.73</v>
      </c>
      <c r="BK6" s="21">
        <f t="shared" si="7"/>
        <v>2559.94</v>
      </c>
      <c r="BL6" s="21">
        <f t="shared" si="7"/>
        <v>2834.34</v>
      </c>
      <c r="BM6" s="21">
        <f t="shared" si="7"/>
        <v>1748.51</v>
      </c>
      <c r="BN6" s="21">
        <f t="shared" si="7"/>
        <v>1640.16</v>
      </c>
      <c r="BO6" s="21">
        <f t="shared" si="7"/>
        <v>1521.05</v>
      </c>
      <c r="BP6" s="20" t="str">
        <f>IF(BP7="","",IF(BP7="-","【-】","【"&amp;SUBSTITUTE(TEXT(BP7,"#,##0.00"),"-","△")&amp;"】"))</f>
        <v>【1,522.01】</v>
      </c>
      <c r="BQ6" s="21">
        <f>IF(BQ7="",NA(),BQ7)</f>
        <v>24.86</v>
      </c>
      <c r="BR6" s="21">
        <f t="shared" ref="BR6:BZ6" si="8">IF(BR7="",NA(),BR7)</f>
        <v>26.81</v>
      </c>
      <c r="BS6" s="21">
        <f t="shared" si="8"/>
        <v>28.37</v>
      </c>
      <c r="BT6" s="21">
        <f t="shared" si="8"/>
        <v>28.47</v>
      </c>
      <c r="BU6" s="21">
        <f t="shared" si="8"/>
        <v>43.2</v>
      </c>
      <c r="BV6" s="21">
        <f t="shared" si="8"/>
        <v>37.82</v>
      </c>
      <c r="BW6" s="21">
        <f t="shared" si="8"/>
        <v>37.979999999999997</v>
      </c>
      <c r="BX6" s="21">
        <f t="shared" si="8"/>
        <v>34.99</v>
      </c>
      <c r="BY6" s="21">
        <f t="shared" si="8"/>
        <v>38.270000000000003</v>
      </c>
      <c r="BZ6" s="21">
        <f t="shared" si="8"/>
        <v>37.520000000000003</v>
      </c>
      <c r="CA6" s="20" t="str">
        <f>IF(CA7="","",IF(CA7="-","【-】","【"&amp;SUBSTITUTE(TEXT(CA7,"#,##0.00"),"-","△")&amp;"】"))</f>
        <v>【37.79】</v>
      </c>
      <c r="CB6" s="21">
        <f>IF(CB7="",NA(),CB7)</f>
        <v>589.79</v>
      </c>
      <c r="CC6" s="21">
        <f t="shared" ref="CC6:CK6" si="9">IF(CC7="",NA(),CC7)</f>
        <v>550.58000000000004</v>
      </c>
      <c r="CD6" s="21">
        <f t="shared" si="9"/>
        <v>554.70000000000005</v>
      </c>
      <c r="CE6" s="21">
        <f t="shared" si="9"/>
        <v>548.57000000000005</v>
      </c>
      <c r="CF6" s="21">
        <f t="shared" si="9"/>
        <v>378.92</v>
      </c>
      <c r="CG6" s="21">
        <f t="shared" si="9"/>
        <v>482.51</v>
      </c>
      <c r="CH6" s="21">
        <f t="shared" si="9"/>
        <v>484.48</v>
      </c>
      <c r="CI6" s="21">
        <f t="shared" si="9"/>
        <v>520.91999999999996</v>
      </c>
      <c r="CJ6" s="21">
        <f t="shared" si="9"/>
        <v>486.77</v>
      </c>
      <c r="CK6" s="21">
        <f t="shared" si="9"/>
        <v>502.1</v>
      </c>
      <c r="CL6" s="20" t="str">
        <f>IF(CL7="","",IF(CL7="-","【-】","【"&amp;SUBSTITUTE(TEXT(CL7,"#,##0.00"),"-","△")&amp;"】"))</f>
        <v>【497.52】</v>
      </c>
      <c r="CM6" s="21">
        <f>IF(CM7="",NA(),CM7)</f>
        <v>50</v>
      </c>
      <c r="CN6" s="21">
        <f t="shared" ref="CN6:CV6" si="10">IF(CN7="",NA(),CN7)</f>
        <v>50</v>
      </c>
      <c r="CO6" s="21">
        <f t="shared" si="10"/>
        <v>25</v>
      </c>
      <c r="CP6" s="21">
        <f t="shared" si="10"/>
        <v>25</v>
      </c>
      <c r="CQ6" s="21">
        <f t="shared" si="10"/>
        <v>25</v>
      </c>
      <c r="CR6" s="21">
        <f t="shared" si="10"/>
        <v>39.15</v>
      </c>
      <c r="CS6" s="21">
        <f t="shared" si="10"/>
        <v>39.76</v>
      </c>
      <c r="CT6" s="21">
        <f t="shared" si="10"/>
        <v>34.68</v>
      </c>
      <c r="CU6" s="21">
        <f t="shared" si="10"/>
        <v>34.700000000000003</v>
      </c>
      <c r="CV6" s="21">
        <f t="shared" si="10"/>
        <v>46.83</v>
      </c>
      <c r="CW6" s="20" t="str">
        <f>IF(CW7="","",IF(CW7="-","【-】","【"&amp;SUBSTITUTE(TEXT(CW7,"#,##0.00"),"-","△")&amp;"】"))</f>
        <v>【46.97】</v>
      </c>
      <c r="CX6" s="21">
        <f>IF(CX7="",NA(),CX7)</f>
        <v>100</v>
      </c>
      <c r="CY6" s="21">
        <f t="shared" ref="CY6:DG6" si="11">IF(CY7="",NA(),CY7)</f>
        <v>100</v>
      </c>
      <c r="CZ6" s="21">
        <f t="shared" si="11"/>
        <v>100</v>
      </c>
      <c r="DA6" s="21">
        <f t="shared" si="11"/>
        <v>100</v>
      </c>
      <c r="DB6" s="21">
        <f t="shared" si="11"/>
        <v>100</v>
      </c>
      <c r="DC6" s="21">
        <f t="shared" si="11"/>
        <v>89.54</v>
      </c>
      <c r="DD6" s="21">
        <f t="shared" si="11"/>
        <v>83.43</v>
      </c>
      <c r="DE6" s="21">
        <f t="shared" si="11"/>
        <v>90.33</v>
      </c>
      <c r="DF6" s="21">
        <f t="shared" si="11"/>
        <v>90.04</v>
      </c>
      <c r="DG6" s="21">
        <f t="shared" si="11"/>
        <v>90.58</v>
      </c>
      <c r="DH6" s="20" t="str">
        <f>IF(DH7="","",IF(DH7="-","【-】","【"&amp;SUBSTITUTE(TEXT(DH7,"#,##0.00"),"-","△")&amp;"】"))</f>
        <v>【90.42】</v>
      </c>
      <c r="DI6" s="21">
        <f>IF(DI7="",NA(),DI7)</f>
        <v>22.14</v>
      </c>
      <c r="DJ6" s="21">
        <f t="shared" ref="DJ6:DR6" si="12">IF(DJ7="",NA(),DJ7)</f>
        <v>26.64</v>
      </c>
      <c r="DK6" s="21">
        <f t="shared" si="12"/>
        <v>31.14</v>
      </c>
      <c r="DL6" s="21">
        <f t="shared" si="12"/>
        <v>35.64</v>
      </c>
      <c r="DM6" s="21">
        <f t="shared" si="12"/>
        <v>40.14</v>
      </c>
      <c r="DN6" s="21">
        <f t="shared" si="12"/>
        <v>31.15</v>
      </c>
      <c r="DO6" s="21">
        <f t="shared" si="12"/>
        <v>29.58</v>
      </c>
      <c r="DP6" s="21">
        <f t="shared" si="12"/>
        <v>31</v>
      </c>
      <c r="DQ6" s="21">
        <f t="shared" si="12"/>
        <v>29.28</v>
      </c>
      <c r="DR6" s="21">
        <f t="shared" si="12"/>
        <v>32.380000000000003</v>
      </c>
      <c r="DS6" s="20" t="str">
        <f>IF(DS7="","",IF(DS7="-","【-】","【"&amp;SUBSTITUTE(TEXT(DS7,"#,##0.00"),"-","△")&amp;"】"))</f>
        <v>【31.92】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2021</v>
      </c>
      <c r="C7" s="23">
        <v>322016</v>
      </c>
      <c r="D7" s="23">
        <v>46</v>
      </c>
      <c r="E7" s="23">
        <v>17</v>
      </c>
      <c r="F7" s="23">
        <v>9</v>
      </c>
      <c r="G7" s="23">
        <v>0</v>
      </c>
      <c r="H7" s="23" t="s">
        <v>96</v>
      </c>
      <c r="I7" s="23" t="s">
        <v>97</v>
      </c>
      <c r="J7" s="23" t="s">
        <v>98</v>
      </c>
      <c r="K7" s="23" t="s">
        <v>99</v>
      </c>
      <c r="L7" s="23" t="s">
        <v>100</v>
      </c>
      <c r="M7" s="23" t="s">
        <v>101</v>
      </c>
      <c r="N7" s="24" t="s">
        <v>102</v>
      </c>
      <c r="O7" s="24">
        <v>74.53</v>
      </c>
      <c r="P7" s="24">
        <v>0</v>
      </c>
      <c r="Q7" s="24">
        <v>100</v>
      </c>
      <c r="R7" s="24">
        <v>3080</v>
      </c>
      <c r="S7" s="24">
        <v>199432</v>
      </c>
      <c r="T7" s="24">
        <v>572.99</v>
      </c>
      <c r="U7" s="24">
        <v>348.05</v>
      </c>
      <c r="V7" s="24">
        <v>7</v>
      </c>
      <c r="W7" s="24">
        <v>0.01</v>
      </c>
      <c r="X7" s="24">
        <v>700</v>
      </c>
      <c r="Y7" s="24">
        <v>77.930000000000007</v>
      </c>
      <c r="Z7" s="24">
        <v>79.41</v>
      </c>
      <c r="AA7" s="24">
        <v>81.58</v>
      </c>
      <c r="AB7" s="24">
        <v>81.38</v>
      </c>
      <c r="AC7" s="24">
        <v>91.23</v>
      </c>
      <c r="AD7" s="24">
        <v>94.96</v>
      </c>
      <c r="AE7" s="24">
        <v>98.37</v>
      </c>
      <c r="AF7" s="24">
        <v>99.2</v>
      </c>
      <c r="AG7" s="24">
        <v>100.42</v>
      </c>
      <c r="AH7" s="24">
        <v>98.03</v>
      </c>
      <c r="AI7" s="24">
        <v>98.12</v>
      </c>
      <c r="AJ7" s="24">
        <v>0</v>
      </c>
      <c r="AK7" s="24">
        <v>0</v>
      </c>
      <c r="AL7" s="24">
        <v>0</v>
      </c>
      <c r="AM7" s="24">
        <v>0</v>
      </c>
      <c r="AN7" s="24">
        <v>0</v>
      </c>
      <c r="AO7" s="24">
        <v>2162.27</v>
      </c>
      <c r="AP7" s="24">
        <v>199.01</v>
      </c>
      <c r="AQ7" s="24">
        <v>1500.46</v>
      </c>
      <c r="AR7" s="24">
        <v>762.05</v>
      </c>
      <c r="AS7" s="24">
        <v>755.68</v>
      </c>
      <c r="AT7" s="24">
        <v>736.54</v>
      </c>
      <c r="AU7" s="24">
        <v>37.18</v>
      </c>
      <c r="AV7" s="24">
        <v>2.44</v>
      </c>
      <c r="AW7" s="24">
        <v>1.67</v>
      </c>
      <c r="AX7" s="24">
        <v>1.43</v>
      </c>
      <c r="AY7" s="24">
        <v>12.99</v>
      </c>
      <c r="AZ7" s="24">
        <v>86.34</v>
      </c>
      <c r="BA7" s="24">
        <v>130.9</v>
      </c>
      <c r="BB7" s="24">
        <v>81.260000000000005</v>
      </c>
      <c r="BC7" s="24">
        <v>92.61</v>
      </c>
      <c r="BD7" s="24">
        <v>91.41</v>
      </c>
      <c r="BE7" s="24">
        <v>91.53</v>
      </c>
      <c r="BF7" s="24">
        <v>2211.2399999999998</v>
      </c>
      <c r="BG7" s="24">
        <v>1296.6300000000001</v>
      </c>
      <c r="BH7" s="24">
        <v>1196.3399999999999</v>
      </c>
      <c r="BI7" s="24">
        <v>908.54</v>
      </c>
      <c r="BJ7" s="24">
        <v>739.73</v>
      </c>
      <c r="BK7" s="24">
        <v>2559.94</v>
      </c>
      <c r="BL7" s="24">
        <v>2834.34</v>
      </c>
      <c r="BM7" s="24">
        <v>1748.51</v>
      </c>
      <c r="BN7" s="24">
        <v>1640.16</v>
      </c>
      <c r="BO7" s="24">
        <v>1521.05</v>
      </c>
      <c r="BP7" s="24">
        <v>1522.01</v>
      </c>
      <c r="BQ7" s="24">
        <v>24.86</v>
      </c>
      <c r="BR7" s="24">
        <v>26.81</v>
      </c>
      <c r="BS7" s="24">
        <v>28.37</v>
      </c>
      <c r="BT7" s="24">
        <v>28.47</v>
      </c>
      <c r="BU7" s="24">
        <v>43.2</v>
      </c>
      <c r="BV7" s="24">
        <v>37.82</v>
      </c>
      <c r="BW7" s="24">
        <v>37.979999999999997</v>
      </c>
      <c r="BX7" s="24">
        <v>34.99</v>
      </c>
      <c r="BY7" s="24">
        <v>38.270000000000003</v>
      </c>
      <c r="BZ7" s="24">
        <v>37.520000000000003</v>
      </c>
      <c r="CA7" s="24">
        <v>37.79</v>
      </c>
      <c r="CB7" s="24">
        <v>589.79</v>
      </c>
      <c r="CC7" s="24">
        <v>550.58000000000004</v>
      </c>
      <c r="CD7" s="24">
        <v>554.70000000000005</v>
      </c>
      <c r="CE7" s="24">
        <v>548.57000000000005</v>
      </c>
      <c r="CF7" s="24">
        <v>378.92</v>
      </c>
      <c r="CG7" s="24">
        <v>482.51</v>
      </c>
      <c r="CH7" s="24">
        <v>484.48</v>
      </c>
      <c r="CI7" s="24">
        <v>520.91999999999996</v>
      </c>
      <c r="CJ7" s="24">
        <v>486.77</v>
      </c>
      <c r="CK7" s="24">
        <v>502.1</v>
      </c>
      <c r="CL7" s="24">
        <v>497.52</v>
      </c>
      <c r="CM7" s="24">
        <v>50</v>
      </c>
      <c r="CN7" s="24">
        <v>50</v>
      </c>
      <c r="CO7" s="24">
        <v>25</v>
      </c>
      <c r="CP7" s="24">
        <v>25</v>
      </c>
      <c r="CQ7" s="24">
        <v>25</v>
      </c>
      <c r="CR7" s="24">
        <v>39.15</v>
      </c>
      <c r="CS7" s="24">
        <v>39.76</v>
      </c>
      <c r="CT7" s="24">
        <v>34.68</v>
      </c>
      <c r="CU7" s="24">
        <v>34.700000000000003</v>
      </c>
      <c r="CV7" s="24">
        <v>46.83</v>
      </c>
      <c r="CW7" s="24">
        <v>46.97</v>
      </c>
      <c r="CX7" s="24">
        <v>100</v>
      </c>
      <c r="CY7" s="24">
        <v>100</v>
      </c>
      <c r="CZ7" s="24">
        <v>100</v>
      </c>
      <c r="DA7" s="24">
        <v>100</v>
      </c>
      <c r="DB7" s="24">
        <v>100</v>
      </c>
      <c r="DC7" s="24">
        <v>89.54</v>
      </c>
      <c r="DD7" s="24">
        <v>83.43</v>
      </c>
      <c r="DE7" s="24">
        <v>90.33</v>
      </c>
      <c r="DF7" s="24">
        <v>90.04</v>
      </c>
      <c r="DG7" s="24">
        <v>90.58</v>
      </c>
      <c r="DH7" s="24">
        <v>90.42</v>
      </c>
      <c r="DI7" s="24">
        <v>22.14</v>
      </c>
      <c r="DJ7" s="24">
        <v>26.64</v>
      </c>
      <c r="DK7" s="24">
        <v>31.14</v>
      </c>
      <c r="DL7" s="24">
        <v>35.64</v>
      </c>
      <c r="DM7" s="24">
        <v>40.14</v>
      </c>
      <c r="DN7" s="24">
        <v>31.15</v>
      </c>
      <c r="DO7" s="24">
        <v>29.58</v>
      </c>
      <c r="DP7" s="24">
        <v>31</v>
      </c>
      <c r="DQ7" s="24">
        <v>29.28</v>
      </c>
      <c r="DR7" s="24">
        <v>32.380000000000003</v>
      </c>
      <c r="DS7" s="24">
        <v>31.92</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cp:lastPrinted>2023-02-02T06:15:13Z</cp:lastPrinted>
  <dcterms:created xsi:type="dcterms:W3CDTF">2022-12-01T01:40:11Z</dcterms:created>
  <dcterms:modified xsi:type="dcterms:W3CDTF">2023-02-02T06:15:16Z</dcterms:modified>
  <cp:category/>
</cp:coreProperties>
</file>