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sgfsv.sg.local\財務係\05-1　経営分析表\R3決算\02　R3決算\230116公営企業に係る「経営比較分析表」の分析等について\03打ち返し0216\02回答（特環、農集、漁集）\02回答（提出）\"/>
    </mc:Choice>
  </mc:AlternateContent>
  <xr:revisionPtr revIDLastSave="0" documentId="8_{8347A7AF-AB07-4872-A7D2-DAE0E3D6AFD4}" xr6:coauthVersionLast="47" xr6:coauthVersionMax="47" xr10:uidLastSave="{00000000-0000-0000-0000-000000000000}"/>
  <workbookProtection workbookAlgorithmName="SHA-512" workbookHashValue="CWwrSnyKhj0+7z1IDzSR1+s74bH5QTeIxZoM6E56346aSZMrfqOydw/ycY2BO3kVpj90omNJhkO6N5SBPLIRBA==" workbookSaltValue="oKsvxaFnlA4eXacJjI6A9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AT8" i="4" s="1"/>
  <c r="S6" i="5"/>
  <c r="AL8" i="4" s="1"/>
  <c r="R6" i="5"/>
  <c r="Q6" i="5"/>
  <c r="P6" i="5"/>
  <c r="O6" i="5"/>
  <c r="N6" i="5"/>
  <c r="B10" i="4" s="1"/>
  <c r="M6" i="5"/>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G85" i="4"/>
  <c r="BB10" i="4"/>
  <c r="AT10" i="4"/>
  <c r="AL10" i="4"/>
  <c r="AD10" i="4"/>
  <c r="W10" i="4"/>
  <c r="P10" i="4"/>
  <c r="I10" i="4"/>
  <c r="AD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<sst xmlns="http://schemas.openxmlformats.org/spreadsheetml/2006/main" count="231" uniqueCount="117">
  <si>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</si>
  <si>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</si>
  <si>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</si>
  <si>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</si>
  <si>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</si>
  <si>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</si>
  <si>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</si>
  <si>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</si>
  <si>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</si>
  <si>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</si>
  <si>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</si>
  <si>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</si>
  <si>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</si>
  <si>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</si>
  <si>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</si>
  <si>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</si>
  <si>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</si>
  <si>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</si>
  <si>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</si>
  <si>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</si>
  <si>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</si>
  <si>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</si>
  <si>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</si>
  <si>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</si>
  <si>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</si>
  <si>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</si>
  <si>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</si>
  <si>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</si>
  <si>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</si>
  <si>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</si>
  <si>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</si>
  <si>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</si>
  <si>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</si>
  <si>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</si>
  <si>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</si>
  <si>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</si>
  <si>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</si>
  <si>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</si>
  <si>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</si>
  <si>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</si>
  <si>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</si>
  <si>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</si>
  <si>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</si>
  <si>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</si>
  <si>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</si>
  <si>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</si>
  <si>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</si>
  <si>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</si>
  <si>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</si>
  <si>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</si>
  <si>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</si>
  <si>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</si>
  <si>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</si>
  <si>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</si>
  <si>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</si>
  <si>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</si>
  <si>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</si>
  <si>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</si>
  <si>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</si>
  <si>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</si>
  <si>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</si>
  <si>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</si>
  <si>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</si>
  <si>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</si>
  <si>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</si>
  <si>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</si>
  <si>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</si>
  <si>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</si>
  <si>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</si>
  <si>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</si>
  <si>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</si>
  <si>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</si>
  <si>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</si>
  <si>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</si>
  <si>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</si>
  <si>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</si>
  <si>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</si>
  <si>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</si>
  <si>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</si>
  <si>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</si>
  <si>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</si>
  <si>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</si>
  <si>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</si>
  <si>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</si>
  <si>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</si>
  <si>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</si>
  <si>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</si>
  <si>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</si>
  <si>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</si>
  <si>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</si>
  <si>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</si>
  <si>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</si>
  <si>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</si>
  <si>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</si>
  <si>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</si>
  <si>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</si>
  <si>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</si>
  <si>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</si>
  <si>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</si>
  <si>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漁業集落排水</t>
  </si>
  <si>
    <t>H1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</si>
  <si>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</si>
  <si>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</si>
  <si>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</si>
  <si>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</si>
  <si>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</si>
  <si>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</si>
  <si>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</si>
  <si>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</si>
  <si>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</si>
  <si>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</si>
  <si>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</si>
  <si>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</si>
  <si>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</si>
  <si>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建設事業は平成22年度に完了している。償却資産のうち、管渠は現時点で老朽化の度合は低いが、処理場の機器等については、法定耐用年数を超えるものが相当数あるため、早急に老朽化の状況調査と更新計画の策定が必要である。
　①有形固定資産減価償却率は年々上昇している。また、今後も上昇するものと見込んでいる。
　②管渠老朽化率は、法定耐用年数に達したものがないことから0%となっている。
　③管渠改善率
　前年度は、管渠の支障移転により一部改修を実施している。現時点では計画的な改修の予定はない。</t>
    <rPh sb="6" eb="8">
      <t>ヘイセイ</t>
    </rPh>
    <rPh sb="10" eb="12">
      <t>ネンド</t>
    </rPh>
    <rPh sb="199" eb="202">
      <t>ゼンネンド</t>
    </rPh>
    <rPh sb="207" eb="211">
      <t>シショウイテン</t>
    </rPh>
    <phoneticPr fontId="4"/>
  </si>
  <si>
    <t>　公共下水道のほか、集落排水事業や公設浄化槽事業を含めた下水道事業全体として、概ね健全な経営であり、今後も、上下水道事業経営の指針となる経営計画にある施策に関し、進行管理を通じて毎年度事業全般の実効性を高めていく。
　下水道事業では、この計画に基づき接続促進等による収益確保、農業集落排水施設の公共下水道接続等による費用縮減や人材育成による経営基盤の整備をするとともに、適切な修繕・更新による施設設備の長寿命化や維持運用に努めていく。
　また、令和10年代に到来する下水道施設管渠の更新改築期を見据えて、従来の普及整備、日常管理のための計画から、更新改築計画と料金、収支見通し、事業担当の人材育成を含む「事業管理計画」で下水道事業の再構築を図ることで、将来にわたり事業を健全に運営できる体制を構築していく。</t>
    <rPh sb="75" eb="77">
      <t>シサク</t>
    </rPh>
    <rPh sb="78" eb="79">
      <t>カン</t>
    </rPh>
    <rPh sb="86" eb="87">
      <t>ツウ</t>
    </rPh>
    <rPh sb="89" eb="92">
      <t>マイネンド</t>
    </rPh>
    <phoneticPr fontId="4"/>
  </si>
  <si>
    <t>　当事業は、一般会計からの繰入れや長期前受金戻入など、使用料以外の収入のほか、公共下水道等他の事業と一体で経営しなければ、健全性が保てない状況である。
　総収益のうち下水道使用料の占める割合は28%で、繰出基準に基づく一般会計繰入金など使用料以外の収入を含めても費用を賄えておらず、①経常収支比率はほぼ横ばいである。一方、損失は繰越利益剰余金と相殺し、②累積欠損金は発生しなかった。
　③流動比率は、前払金の増、未払金の減により前年度より4.7pt上昇した。流動負債には次年度償還する建設改良等に充てた企業債を含んでおり、その財源は次年度の使用料（一体で経営する他事業分も含む）や一般会計繰入金を予定している。
　④企業債残高対事業規模比率は、令和元年度に公債費に対する繰出金を見直し、企業債残高に含まれる一般会計負担予定額が減ったため、比率が大幅に上昇した。当年度は、企業債残高が前年度から約65,000千円減少、一般会計負担金は約44,000千円減少し比率はほぼ横ばいとなった。
　⑤経費回収率・⑥汚水処理原価は、減価償却費や支払利息等の費用のうち、一般会計繰入金など使用料以外の収入を充てる費用を除いて算定したものである。経費回収率、汚水処理原価ともに前年度並みとなった。
　⑦施設利用率が低い要因として、施設規模が過大となっている可能性があり、施設更新時にはダウンサイジングの検討も必要である。
　⑧水洗化率は類似団体と比べて高い水準となっている。今後、大幅な上昇は見込めない状況であるが、接続勧奨や排水設備の戸別調査を行い、未接続世帯の接続促進を引き続き行う。</t>
    <rPh sb="142" eb="146">
      <t>ケイジ</t>
    </rPh>
    <rPh sb="146" eb="148">
      <t>ヒリツ</t>
    </rPh>
    <rPh sb="151" eb="152">
      <t>ヨコ</t>
    </rPh>
    <rPh sb="200" eb="203">
      <t>マエバライキン</t>
    </rPh>
    <rPh sb="204" eb="205">
      <t>ゾウ</t>
    </rPh>
    <rPh sb="206" eb="208">
      <t>ミバラ</t>
    </rPh>
    <rPh sb="208" eb="209">
      <t>キン</t>
    </rPh>
    <rPh sb="210" eb="211">
      <t>ゲン</t>
    </rPh>
    <rPh sb="214" eb="217">
      <t>ゼンネンド</t>
    </rPh>
    <rPh sb="224" eb="226">
      <t>ジョウショウ</t>
    </rPh>
    <rPh sb="380" eb="383">
      <t>トウネンド</t>
    </rPh>
    <rPh sb="403" eb="404">
      <t>セン</t>
    </rPh>
    <rPh sb="408" eb="415">
      <t>イッパンカイケイフタンキン</t>
    </rPh>
    <rPh sb="416" eb="417">
      <t>ヤク</t>
    </rPh>
    <rPh sb="423" eb="425">
      <t>センエン</t>
    </rPh>
    <rPh sb="425" eb="427">
      <t>ゲンショウ</t>
    </rPh>
    <rPh sb="428" eb="430">
      <t>ヒリツ</t>
    </rPh>
    <rPh sb="433" eb="434">
      <t>ヨコ</t>
    </rPh>
    <rPh sb="529" eb="533">
      <t>ゼンネンドナ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</si>
</sst>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quot;-&quot;">
                  <c:v>0.1</c:v>
                </c:pt>
                <c:pt idx="4">
                  <c:v>0</c:v>
                </c:pt>
              </c:numCache>
            </c:numRef>
          </c:val>
          <c:extLst>
            <c:ext xmlns:c16="http://schemas.microsoft.com/office/drawing/2014/chart" uri="{C3380CC4-5D6E-409C-BE32-E72D297353CC}">
              <c16:uniqueId val="{00000000-6077-405F-9BFF-FF62115965F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quot;-&quot;">
                  <c:v>0.01</c:v>
                </c:pt>
                <c:pt idx="4">
                  <c:v>0</c:v>
                </c:pt>
              </c:numCache>
            </c:numRef>
          </c:val>
          <c:smooth val="0"/>
          <c:extLst>
            <c:ext xmlns:c16="http://schemas.microsoft.com/office/drawing/2014/chart" uri="{C3380CC4-5D6E-409C-BE32-E72D297353CC}">
              <c16:uniqueId val="{00000001-6077-405F-9BFF-FF62115965F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92.65</c:v>
                </c:pt>
                <c:pt idx="1">
                  <c:v>90.19</c:v>
                </c:pt>
                <c:pt idx="2">
                  <c:v>81.319999999999993</c:v>
                </c:pt>
                <c:pt idx="3">
                  <c:v>77.58</c:v>
                </c:pt>
                <c:pt idx="4">
                  <c:v>77.95</c:v>
                </c:pt>
              </c:numCache>
            </c:numRef>
          </c:val>
          <c:extLst>
            <c:ext xmlns:c16="http://schemas.microsoft.com/office/drawing/2014/chart" uri="{C3380CC4-5D6E-409C-BE32-E72D297353CC}">
              <c16:uniqueId val="{00000000-7365-4DD8-8A7B-10EB5CCCA4B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103.8</c:v>
                </c:pt>
                <c:pt idx="1">
                  <c:v>101.8</c:v>
                </c:pt>
                <c:pt idx="2">
                  <c:v>100.27</c:v>
                </c:pt>
                <c:pt idx="3">
                  <c:v>95.71</c:v>
                </c:pt>
                <c:pt idx="4">
                  <c:v>96.59</c:v>
                </c:pt>
              </c:numCache>
            </c:numRef>
          </c:val>
          <c:smooth val="0"/>
          <c:extLst>
            <c:ext xmlns:c16="http://schemas.microsoft.com/office/drawing/2014/chart" uri="{C3380CC4-5D6E-409C-BE32-E72D297353CC}">
              <c16:uniqueId val="{00000001-7365-4DD8-8A7B-10EB5CCCA4B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18.510000000000002</c:v>
                </c:pt>
                <c:pt idx="1">
                  <c:v>21.62</c:v>
                </c:pt>
                <c:pt idx="2">
                  <c:v>24.46</c:v>
                </c:pt>
                <c:pt idx="3">
                  <c:v>26.82</c:v>
                </c:pt>
                <c:pt idx="4">
                  <c:v>29.29</c:v>
                </c:pt>
              </c:numCache>
            </c:numRef>
          </c:val>
          <c:extLst>
            <c:ext xmlns:c16="http://schemas.microsoft.com/office/drawing/2014/chart" uri="{C3380CC4-5D6E-409C-BE32-E72D297353CC}">
              <c16:uniqueId val="{00000000-DBA0-4775-AEFE-75B99638A2C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17.260000000000002</c:v>
                </c:pt>
                <c:pt idx="1">
                  <c:v>27.21</c:v>
                </c:pt>
                <c:pt idx="2">
                  <c:v>32.14</c:v>
                </c:pt>
                <c:pt idx="3">
                  <c:v>29.9</c:v>
                </c:pt>
                <c:pt idx="4">
                  <c:v>32.58</c:v>
                </c:pt>
              </c:numCache>
            </c:numRef>
          </c:val>
          <c:smooth val="0"/>
          <c:extLst>
            <c:ext xmlns:c16="http://schemas.microsoft.com/office/drawing/2014/chart" uri="{C3380CC4-5D6E-409C-BE32-E72D297353CC}">
              <c16:uniqueId val="{00000001-DBA0-4775-AEFE-75B99638A2C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C6-412E-B499-78FD9899E83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CC6-412E-B499-78FD9899E83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B2-4D97-91B2-7F292BC9B51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5.81</c:v>
                </c:pt>
                <c:pt idx="1">
                  <c:v>3.87</c:v>
                </c:pt>
                <c:pt idx="2">
                  <c:v>6.23</c:v>
                </c:pt>
                <c:pt idx="3">
                  <c:v>11.66</c:v>
                </c:pt>
                <c:pt idx="4">
                  <c:v>18.57</c:v>
                </c:pt>
              </c:numCache>
            </c:numRef>
          </c:val>
          <c:smooth val="0"/>
          <c:extLst>
            <c:ext xmlns:c16="http://schemas.microsoft.com/office/drawing/2014/chart" uri="{C3380CC4-5D6E-409C-BE32-E72D297353CC}">
              <c16:uniqueId val="{00000001-BDB2-4D97-91B2-7F292BC9B51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4.83</c:v>
                </c:pt>
                <c:pt idx="1">
                  <c:v>4.1100000000000003</c:v>
                </c:pt>
                <c:pt idx="2">
                  <c:v>4.28</c:v>
                </c:pt>
                <c:pt idx="3">
                  <c:v>3.73</c:v>
                </c:pt>
                <c:pt idx="4">
                  <c:v>8.4499999999999993</c:v>
                </c:pt>
              </c:numCache>
            </c:numRef>
          </c:val>
          <c:extLst>
            <c:ext xmlns:c16="http://schemas.microsoft.com/office/drawing/2014/chart" uri="{C3380CC4-5D6E-409C-BE32-E72D297353CC}">
              <c16:uniqueId val="{00000000-9329-4457-99FD-1FA4982E7AF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22.04</c:v>
                </c:pt>
                <c:pt idx="1">
                  <c:v>27.44</c:v>
                </c:pt>
                <c:pt idx="2">
                  <c:v>33.43</c:v>
                </c:pt>
                <c:pt idx="3">
                  <c:v>53.11</c:v>
                </c:pt>
                <c:pt idx="4">
                  <c:v>54.48</c:v>
                </c:pt>
              </c:numCache>
            </c:numRef>
          </c:val>
          <c:smooth val="0"/>
          <c:extLst>
            <c:ext xmlns:c16="http://schemas.microsoft.com/office/drawing/2014/chart" uri="{C3380CC4-5D6E-409C-BE32-E72D297353CC}">
              <c16:uniqueId val="{00000001-9329-4457-99FD-1FA4982E7AF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100.56</c:v>
                </c:pt>
                <c:pt idx="1">
                  <c:v>128.13999999999999</c:v>
                </c:pt>
                <c:pt idx="2">
                  <c:v>543.33000000000004</c:v>
                </c:pt>
                <c:pt idx="3">
                  <c:v>552.73</c:v>
                </c:pt>
                <c:pt idx="4">
                  <c:v>546.89</c:v>
                </c:pt>
              </c:numCache>
            </c:numRef>
          </c:val>
          <c:extLst>
            <c:ext xmlns:c16="http://schemas.microsoft.com/office/drawing/2014/chart" uri="{C3380CC4-5D6E-409C-BE32-E72D297353CC}">
              <c16:uniqueId val="{00000000-B864-4985-9B31-E018B165B9F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169.47</c:v>
                </c:pt>
                <c:pt idx="1">
                  <c:v>512.88</c:v>
                </c:pt>
                <c:pt idx="2">
                  <c:v>641.42999999999995</c:v>
                </c:pt>
                <c:pt idx="3">
                  <c:v>807.81</c:v>
                </c:pt>
                <c:pt idx="4">
                  <c:v>733.23</c:v>
                </c:pt>
              </c:numCache>
            </c:numRef>
          </c:val>
          <c:smooth val="0"/>
          <c:extLst>
            <c:ext xmlns:c16="http://schemas.microsoft.com/office/drawing/2014/chart" uri="{C3380CC4-5D6E-409C-BE32-E72D297353CC}">
              <c16:uniqueId val="{00000001-B864-4985-9B31-E018B165B9F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74.33</c:v>
                </c:pt>
                <c:pt idx="1">
                  <c:v>68.459999999999994</c:v>
                </c:pt>
                <c:pt idx="2">
                  <c:v>53.85</c:v>
                </c:pt>
                <c:pt idx="3">
                  <c:v>49.36</c:v>
                </c:pt>
                <c:pt idx="4">
                  <c:v>49.5</c:v>
                </c:pt>
              </c:numCache>
            </c:numRef>
          </c:val>
          <c:extLst>
            <c:ext xmlns:c16="http://schemas.microsoft.com/office/drawing/2014/chart" uri="{C3380CC4-5D6E-409C-BE32-E72D297353CC}">
              <c16:uniqueId val="{00000000-873D-4C2C-B035-C97737FBCDF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53.03</c:v>
                </c:pt>
                <c:pt idx="1">
                  <c:v>51.07</c:v>
                </c:pt>
                <c:pt idx="2">
                  <c:v>56.93</c:v>
                </c:pt>
                <c:pt idx="3">
                  <c:v>49.44</c:v>
                </c:pt>
                <c:pt idx="4">
                  <c:v>54.39</c:v>
                </c:pt>
              </c:numCache>
            </c:numRef>
          </c:val>
          <c:smooth val="0"/>
          <c:extLst>
            <c:ext xmlns:c16="http://schemas.microsoft.com/office/drawing/2014/chart" uri="{C3380CC4-5D6E-409C-BE32-E72D297353CC}">
              <c16:uniqueId val="{00000001-873D-4C2C-B035-C97737FBCDF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221.3</c:v>
                </c:pt>
                <c:pt idx="1">
                  <c:v>240.43</c:v>
                </c:pt>
                <c:pt idx="2">
                  <c:v>305.74</c:v>
                </c:pt>
                <c:pt idx="3">
                  <c:v>334.68</c:v>
                </c:pt>
                <c:pt idx="4">
                  <c:v>334.48</c:v>
                </c:pt>
              </c:numCache>
            </c:numRef>
          </c:val>
          <c:extLst>
            <c:ext xmlns:c16="http://schemas.microsoft.com/office/drawing/2014/chart" uri="{C3380CC4-5D6E-409C-BE32-E72D297353CC}">
              <c16:uniqueId val="{00000000-A952-4E1E-87FF-252A771B69E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301.77</c:v>
                </c:pt>
                <c:pt idx="1">
                  <c:v>314.68</c:v>
                </c:pt>
                <c:pt idx="2">
                  <c:v>300.17</c:v>
                </c:pt>
                <c:pt idx="3">
                  <c:v>343.49</c:v>
                </c:pt>
                <c:pt idx="4">
                  <c:v>318.06</c:v>
                </c:pt>
              </c:numCache>
            </c:numRef>
          </c:val>
          <c:smooth val="0"/>
          <c:extLst>
            <c:ext xmlns:c16="http://schemas.microsoft.com/office/drawing/2014/chart" uri="{C3380CC4-5D6E-409C-BE32-E72D297353CC}">
              <c16:uniqueId val="{00000001-A952-4E1E-87FF-252A771B69E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37.72</c:v>
                </c:pt>
                <c:pt idx="1">
                  <c:v>36.61</c:v>
                </c:pt>
                <c:pt idx="2">
                  <c:v>34.85</c:v>
                </c:pt>
                <c:pt idx="3">
                  <c:v>39.6</c:v>
                </c:pt>
                <c:pt idx="4">
                  <c:v>39.6</c:v>
                </c:pt>
              </c:numCache>
            </c:numRef>
          </c:val>
          <c:extLst>
            <c:ext xmlns:c16="http://schemas.microsoft.com/office/drawing/2014/chart" uri="{C3380CC4-5D6E-409C-BE32-E72D297353CC}">
              <c16:uniqueId val="{00000000-6AAD-4559-8199-455F715BB76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39.799999999999997</c:v>
                </c:pt>
                <c:pt idx="1">
                  <c:v>40.83</c:v>
                </c:pt>
                <c:pt idx="2">
                  <c:v>39.130000000000003</c:v>
                </c:pt>
                <c:pt idx="3">
                  <c:v>40.29</c:v>
                </c:pt>
                <c:pt idx="4">
                  <c:v>40.11</c:v>
                </c:pt>
              </c:numCache>
            </c:numRef>
          </c:val>
          <c:smooth val="0"/>
          <c:extLst>
            <c:ext xmlns:c16="http://schemas.microsoft.com/office/drawing/2014/chart" uri="{C3380CC4-5D6E-409C-BE32-E72D297353CC}">
              <c16:uniqueId val="{00000001-6AAD-4559-8199-455F715BB76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93.91</c:v>
                </c:pt>
                <c:pt idx="1">
                  <c:v>93.8</c:v>
                </c:pt>
                <c:pt idx="2">
                  <c:v>94.01</c:v>
                </c:pt>
                <c:pt idx="3">
                  <c:v>94.08</c:v>
                </c:pt>
                <c:pt idx="4">
                  <c:v>94</c:v>
                </c:pt>
              </c:numCache>
            </c:numRef>
          </c:val>
          <c:extLst>
            <c:ext xmlns:c16="http://schemas.microsoft.com/office/drawing/2014/chart" uri="{C3380CC4-5D6E-409C-BE32-E72D297353CC}">
              <c16:uniqueId val="{00000000-2585-436D-8296-2C92FACFBFC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85.32</c:v>
                </c:pt>
                <c:pt idx="1">
                  <c:v>86</c:v>
                </c:pt>
                <c:pt idx="2">
                  <c:v>86.33</c:v>
                </c:pt>
                <c:pt idx="3">
                  <c:v>87.49</c:v>
                </c:pt>
                <c:pt idx="4">
                  <c:v>87.61</c:v>
                </c:pt>
              </c:numCache>
            </c:numRef>
          </c:val>
          <c:smooth val="0"/>
          <c:extLst>
            <c:ext xmlns:c16="http://schemas.microsoft.com/office/drawing/2014/chart" uri="{C3380CC4-5D6E-409C-BE32-E72D297353CC}">
              <c16:uniqueId val="{00000001-2585-436D-8296-2C92FACFBFC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X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松江市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漁業集落排水</v>
      </c>
      <c r="Q8" s="40"/>
      <c r="R8" s="40"/>
      <c r="S8" s="40"/>
      <c r="T8" s="40"/>
      <c r="U8" s="40"/>
      <c r="V8" s="40"/>
      <c r="W8" s="40" t="str">
        <f>データ!L6</f>
        <v>H1</v>
      </c>
      <c r="X8" s="40"/>
      <c r="Y8" s="40"/>
      <c r="Z8" s="40"/>
      <c r="AA8" s="40"/>
      <c r="AB8" s="40"/>
      <c r="AC8" s="40"/>
      <c r="AD8" s="41" t="str">
        <f>データ!$M$6</f>
        <v>自治体職員</v>
      </c>
      <c r="AE8" s="41"/>
      <c r="AF8" s="41"/>
      <c r="AG8" s="41"/>
      <c r="AH8" s="41"/>
      <c r="AI8" s="41"/>
      <c r="AJ8" s="41"/>
      <c r="AK8" s="3"/>
      <c r="AL8" s="42">
        <f>データ!S6</f>
        <v>199432</v>
      </c>
      <c r="AM8" s="42"/>
      <c r="AN8" s="42"/>
      <c r="AO8" s="42"/>
      <c r="AP8" s="42"/>
      <c r="AQ8" s="42"/>
      <c r="AR8" s="42"/>
      <c r="AS8" s="42"/>
      <c r="AT8" s="35">
        <f>データ!T6</f>
        <v>572.99</v>
      </c>
      <c r="AU8" s="35"/>
      <c r="AV8" s="35"/>
      <c r="AW8" s="35"/>
      <c r="AX8" s="35"/>
      <c r="AY8" s="35"/>
      <c r="AZ8" s="35"/>
      <c r="BA8" s="35"/>
      <c r="BB8" s="35">
        <f>データ!U6</f>
        <v>348.05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75.3</v>
      </c>
      <c r="J10" s="35"/>
      <c r="K10" s="35"/>
      <c r="L10" s="35"/>
      <c r="M10" s="35"/>
      <c r="N10" s="35"/>
      <c r="O10" s="35"/>
      <c r="P10" s="35">
        <f>データ!P6</f>
        <v>2.81</v>
      </c>
      <c r="Q10" s="35"/>
      <c r="R10" s="35"/>
      <c r="S10" s="35"/>
      <c r="T10" s="35"/>
      <c r="U10" s="35"/>
      <c r="V10" s="35"/>
      <c r="W10" s="35">
        <f>データ!Q6</f>
        <v>98.19</v>
      </c>
      <c r="X10" s="35"/>
      <c r="Y10" s="35"/>
      <c r="Z10" s="35"/>
      <c r="AA10" s="35"/>
      <c r="AB10" s="35"/>
      <c r="AC10" s="35"/>
      <c r="AD10" s="42">
        <f>データ!R6</f>
        <v>3080</v>
      </c>
      <c r="AE10" s="42"/>
      <c r="AF10" s="42"/>
      <c r="AG10" s="42"/>
      <c r="AH10" s="42"/>
      <c r="AI10" s="42"/>
      <c r="AJ10" s="42"/>
      <c r="AK10" s="2"/>
      <c r="AL10" s="42">
        <f>データ!V6</f>
        <v>5566</v>
      </c>
      <c r="AM10" s="42"/>
      <c r="AN10" s="42"/>
      <c r="AO10" s="42"/>
      <c r="AP10" s="42"/>
      <c r="AQ10" s="42"/>
      <c r="AR10" s="42"/>
      <c r="AS10" s="42"/>
      <c r="AT10" s="35">
        <f>データ!W6</f>
        <v>2.33</v>
      </c>
      <c r="AU10" s="35"/>
      <c r="AV10" s="35"/>
      <c r="AW10" s="35"/>
      <c r="AX10" s="35"/>
      <c r="AY10" s="35"/>
      <c r="AZ10" s="35"/>
      <c r="BA10" s="35"/>
      <c r="BB10" s="35">
        <f>データ!X6</f>
        <v>2388.84</v>
      </c>
      <c r="BC10" s="35"/>
      <c r="BD10" s="35"/>
      <c r="BE10" s="35"/>
      <c r="BF10" s="35"/>
      <c r="BG10" s="35"/>
      <c r="BH10" s="35"/>
      <c r="BI10" s="35"/>
      <c r="BJ10" s="2"/>
      <c r="BK10" s="2"/>
      <c r="BL10" s="53" t="s">
        <v>22</v>
      </c>
      <c r="BM10" s="54"/>
      <c r="BN10" s="61" t="s">
        <v>23</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5" t="s">
        <v>116</v>
      </c>
      <c r="BM16" s="56"/>
      <c r="BN16" s="56"/>
      <c r="BO16" s="56"/>
      <c r="BP16" s="56"/>
      <c r="BQ16" s="56"/>
      <c r="BR16" s="56"/>
      <c r="BS16" s="56"/>
      <c r="BT16" s="56"/>
      <c r="BU16" s="56"/>
      <c r="BV16" s="56"/>
      <c r="BW16" s="56"/>
      <c r="BX16" s="56"/>
      <c r="BY16" s="56"/>
      <c r="BZ16" s="5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5"/>
      <c r="BM17" s="56"/>
      <c r="BN17" s="56"/>
      <c r="BO17" s="56"/>
      <c r="BP17" s="56"/>
      <c r="BQ17" s="56"/>
      <c r="BR17" s="56"/>
      <c r="BS17" s="56"/>
      <c r="BT17" s="56"/>
      <c r="BU17" s="56"/>
      <c r="BV17" s="56"/>
      <c r="BW17" s="56"/>
      <c r="BX17" s="56"/>
      <c r="BY17" s="56"/>
      <c r="BZ17" s="5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5"/>
      <c r="BM18" s="56"/>
      <c r="BN18" s="56"/>
      <c r="BO18" s="56"/>
      <c r="BP18" s="56"/>
      <c r="BQ18" s="56"/>
      <c r="BR18" s="56"/>
      <c r="BS18" s="56"/>
      <c r="BT18" s="56"/>
      <c r="BU18" s="56"/>
      <c r="BV18" s="56"/>
      <c r="BW18" s="56"/>
      <c r="BX18" s="56"/>
      <c r="BY18" s="56"/>
      <c r="BZ18" s="5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5"/>
      <c r="BM19" s="56"/>
      <c r="BN19" s="56"/>
      <c r="BO19" s="56"/>
      <c r="BP19" s="56"/>
      <c r="BQ19" s="56"/>
      <c r="BR19" s="56"/>
      <c r="BS19" s="56"/>
      <c r="BT19" s="56"/>
      <c r="BU19" s="56"/>
      <c r="BV19" s="56"/>
      <c r="BW19" s="56"/>
      <c r="BX19" s="56"/>
      <c r="BY19" s="56"/>
      <c r="BZ19" s="5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5"/>
      <c r="BM20" s="56"/>
      <c r="BN20" s="56"/>
      <c r="BO20" s="56"/>
      <c r="BP20" s="56"/>
      <c r="BQ20" s="56"/>
      <c r="BR20" s="56"/>
      <c r="BS20" s="56"/>
      <c r="BT20" s="56"/>
      <c r="BU20" s="56"/>
      <c r="BV20" s="56"/>
      <c r="BW20" s="56"/>
      <c r="BX20" s="56"/>
      <c r="BY20" s="56"/>
      <c r="BZ20" s="5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5"/>
      <c r="BM21" s="56"/>
      <c r="BN21" s="56"/>
      <c r="BO21" s="56"/>
      <c r="BP21" s="56"/>
      <c r="BQ21" s="56"/>
      <c r="BR21" s="56"/>
      <c r="BS21" s="56"/>
      <c r="BT21" s="56"/>
      <c r="BU21" s="56"/>
      <c r="BV21" s="56"/>
      <c r="BW21" s="56"/>
      <c r="BX21" s="56"/>
      <c r="BY21" s="56"/>
      <c r="BZ21" s="5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5"/>
      <c r="BM22" s="56"/>
      <c r="BN22" s="56"/>
      <c r="BO22" s="56"/>
      <c r="BP22" s="56"/>
      <c r="BQ22" s="56"/>
      <c r="BR22" s="56"/>
      <c r="BS22" s="56"/>
      <c r="BT22" s="56"/>
      <c r="BU22" s="56"/>
      <c r="BV22" s="56"/>
      <c r="BW22" s="56"/>
      <c r="BX22" s="56"/>
      <c r="BY22" s="56"/>
      <c r="BZ22" s="5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5"/>
      <c r="BM23" s="56"/>
      <c r="BN23" s="56"/>
      <c r="BO23" s="56"/>
      <c r="BP23" s="56"/>
      <c r="BQ23" s="56"/>
      <c r="BR23" s="56"/>
      <c r="BS23" s="56"/>
      <c r="BT23" s="56"/>
      <c r="BU23" s="56"/>
      <c r="BV23" s="56"/>
      <c r="BW23" s="56"/>
      <c r="BX23" s="56"/>
      <c r="BY23" s="56"/>
      <c r="BZ23" s="5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5"/>
      <c r="BM24" s="56"/>
      <c r="BN24" s="56"/>
      <c r="BO24" s="56"/>
      <c r="BP24" s="56"/>
      <c r="BQ24" s="56"/>
      <c r="BR24" s="56"/>
      <c r="BS24" s="56"/>
      <c r="BT24" s="56"/>
      <c r="BU24" s="56"/>
      <c r="BV24" s="56"/>
      <c r="BW24" s="56"/>
      <c r="BX24" s="56"/>
      <c r="BY24" s="56"/>
      <c r="BZ24" s="5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5"/>
      <c r="BM25" s="56"/>
      <c r="BN25" s="56"/>
      <c r="BO25" s="56"/>
      <c r="BP25" s="56"/>
      <c r="BQ25" s="56"/>
      <c r="BR25" s="56"/>
      <c r="BS25" s="56"/>
      <c r="BT25" s="56"/>
      <c r="BU25" s="56"/>
      <c r="BV25" s="56"/>
      <c r="BW25" s="56"/>
      <c r="BX25" s="56"/>
      <c r="BY25" s="56"/>
      <c r="BZ25" s="5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5"/>
      <c r="BM26" s="56"/>
      <c r="BN26" s="56"/>
      <c r="BO26" s="56"/>
      <c r="BP26" s="56"/>
      <c r="BQ26" s="56"/>
      <c r="BR26" s="56"/>
      <c r="BS26" s="56"/>
      <c r="BT26" s="56"/>
      <c r="BU26" s="56"/>
      <c r="BV26" s="56"/>
      <c r="BW26" s="56"/>
      <c r="BX26" s="56"/>
      <c r="BY26" s="56"/>
      <c r="BZ26" s="5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5"/>
      <c r="BM27" s="56"/>
      <c r="BN27" s="56"/>
      <c r="BO27" s="56"/>
      <c r="BP27" s="56"/>
      <c r="BQ27" s="56"/>
      <c r="BR27" s="56"/>
      <c r="BS27" s="56"/>
      <c r="BT27" s="56"/>
      <c r="BU27" s="56"/>
      <c r="BV27" s="56"/>
      <c r="BW27" s="56"/>
      <c r="BX27" s="56"/>
      <c r="BY27" s="56"/>
      <c r="BZ27" s="5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5"/>
      <c r="BM28" s="56"/>
      <c r="BN28" s="56"/>
      <c r="BO28" s="56"/>
      <c r="BP28" s="56"/>
      <c r="BQ28" s="56"/>
      <c r="BR28" s="56"/>
      <c r="BS28" s="56"/>
      <c r="BT28" s="56"/>
      <c r="BU28" s="56"/>
      <c r="BV28" s="56"/>
      <c r="BW28" s="56"/>
      <c r="BX28" s="56"/>
      <c r="BY28" s="56"/>
      <c r="BZ28" s="5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5"/>
      <c r="BM29" s="56"/>
      <c r="BN29" s="56"/>
      <c r="BO29" s="56"/>
      <c r="BP29" s="56"/>
      <c r="BQ29" s="56"/>
      <c r="BR29" s="56"/>
      <c r="BS29" s="56"/>
      <c r="BT29" s="56"/>
      <c r="BU29" s="56"/>
      <c r="BV29" s="56"/>
      <c r="BW29" s="56"/>
      <c r="BX29" s="56"/>
      <c r="BY29" s="56"/>
      <c r="BZ29" s="5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5"/>
      <c r="BM30" s="56"/>
      <c r="BN30" s="56"/>
      <c r="BO30" s="56"/>
      <c r="BP30" s="56"/>
      <c r="BQ30" s="56"/>
      <c r="BR30" s="56"/>
      <c r="BS30" s="56"/>
      <c r="BT30" s="56"/>
      <c r="BU30" s="56"/>
      <c r="BV30" s="56"/>
      <c r="BW30" s="56"/>
      <c r="BX30" s="56"/>
      <c r="BY30" s="56"/>
      <c r="BZ30" s="5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5"/>
      <c r="BM31" s="56"/>
      <c r="BN31" s="56"/>
      <c r="BO31" s="56"/>
      <c r="BP31" s="56"/>
      <c r="BQ31" s="56"/>
      <c r="BR31" s="56"/>
      <c r="BS31" s="56"/>
      <c r="BT31" s="56"/>
      <c r="BU31" s="56"/>
      <c r="BV31" s="56"/>
      <c r="BW31" s="56"/>
      <c r="BX31" s="56"/>
      <c r="BY31" s="56"/>
      <c r="BZ31" s="5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5"/>
      <c r="BM32" s="56"/>
      <c r="BN32" s="56"/>
      <c r="BO32" s="56"/>
      <c r="BP32" s="56"/>
      <c r="BQ32" s="56"/>
      <c r="BR32" s="56"/>
      <c r="BS32" s="56"/>
      <c r="BT32" s="56"/>
      <c r="BU32" s="56"/>
      <c r="BV32" s="56"/>
      <c r="BW32" s="56"/>
      <c r="BX32" s="56"/>
      <c r="BY32" s="56"/>
      <c r="BZ32" s="5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5"/>
      <c r="BM33" s="56"/>
      <c r="BN33" s="56"/>
      <c r="BO33" s="56"/>
      <c r="BP33" s="56"/>
      <c r="BQ33" s="56"/>
      <c r="BR33" s="56"/>
      <c r="BS33" s="56"/>
      <c r="BT33" s="56"/>
      <c r="BU33" s="56"/>
      <c r="BV33" s="56"/>
      <c r="BW33" s="56"/>
      <c r="BX33" s="56"/>
      <c r="BY33" s="56"/>
      <c r="BZ33" s="5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5"/>
      <c r="BM34" s="56"/>
      <c r="BN34" s="56"/>
      <c r="BO34" s="56"/>
      <c r="BP34" s="56"/>
      <c r="BQ34" s="56"/>
      <c r="BR34" s="56"/>
      <c r="BS34" s="56"/>
      <c r="BT34" s="56"/>
      <c r="BU34" s="56"/>
      <c r="BV34" s="56"/>
      <c r="BW34" s="56"/>
      <c r="BX34" s="56"/>
      <c r="BY34" s="56"/>
      <c r="BZ34" s="5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5"/>
      <c r="BM35" s="56"/>
      <c r="BN35" s="56"/>
      <c r="BO35" s="56"/>
      <c r="BP35" s="56"/>
      <c r="BQ35" s="56"/>
      <c r="BR35" s="56"/>
      <c r="BS35" s="56"/>
      <c r="BT35" s="56"/>
      <c r="BU35" s="56"/>
      <c r="BV35" s="56"/>
      <c r="BW35" s="56"/>
      <c r="BX35" s="56"/>
      <c r="BY35" s="56"/>
      <c r="BZ35" s="5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5"/>
      <c r="BM36" s="56"/>
      <c r="BN36" s="56"/>
      <c r="BO36" s="56"/>
      <c r="BP36" s="56"/>
      <c r="BQ36" s="56"/>
      <c r="BR36" s="56"/>
      <c r="BS36" s="56"/>
      <c r="BT36" s="56"/>
      <c r="BU36" s="56"/>
      <c r="BV36" s="56"/>
      <c r="BW36" s="56"/>
      <c r="BX36" s="56"/>
      <c r="BY36" s="56"/>
      <c r="BZ36" s="5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5"/>
      <c r="BM37" s="56"/>
      <c r="BN37" s="56"/>
      <c r="BO37" s="56"/>
      <c r="BP37" s="56"/>
      <c r="BQ37" s="56"/>
      <c r="BR37" s="56"/>
      <c r="BS37" s="56"/>
      <c r="BT37" s="56"/>
      <c r="BU37" s="56"/>
      <c r="BV37" s="56"/>
      <c r="BW37" s="56"/>
      <c r="BX37" s="56"/>
      <c r="BY37" s="56"/>
      <c r="BZ37" s="5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5"/>
      <c r="BM38" s="56"/>
      <c r="BN38" s="56"/>
      <c r="BO38" s="56"/>
      <c r="BP38" s="56"/>
      <c r="BQ38" s="56"/>
      <c r="BR38" s="56"/>
      <c r="BS38" s="56"/>
      <c r="BT38" s="56"/>
      <c r="BU38" s="56"/>
      <c r="BV38" s="56"/>
      <c r="BW38" s="56"/>
      <c r="BX38" s="56"/>
      <c r="BY38" s="56"/>
      <c r="BZ38" s="5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5"/>
      <c r="BM39" s="56"/>
      <c r="BN39" s="56"/>
      <c r="BO39" s="56"/>
      <c r="BP39" s="56"/>
      <c r="BQ39" s="56"/>
      <c r="BR39" s="56"/>
      <c r="BS39" s="56"/>
      <c r="BT39" s="56"/>
      <c r="BU39" s="56"/>
      <c r="BV39" s="56"/>
      <c r="BW39" s="56"/>
      <c r="BX39" s="56"/>
      <c r="BY39" s="56"/>
      <c r="BZ39" s="5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5"/>
      <c r="BM40" s="56"/>
      <c r="BN40" s="56"/>
      <c r="BO40" s="56"/>
      <c r="BP40" s="56"/>
      <c r="BQ40" s="56"/>
      <c r="BR40" s="56"/>
      <c r="BS40" s="56"/>
      <c r="BT40" s="56"/>
      <c r="BU40" s="56"/>
      <c r="BV40" s="56"/>
      <c r="BW40" s="56"/>
      <c r="BX40" s="56"/>
      <c r="BY40" s="56"/>
      <c r="BZ40" s="5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5"/>
      <c r="BM41" s="56"/>
      <c r="BN41" s="56"/>
      <c r="BO41" s="56"/>
      <c r="BP41" s="56"/>
      <c r="BQ41" s="56"/>
      <c r="BR41" s="56"/>
      <c r="BS41" s="56"/>
      <c r="BT41" s="56"/>
      <c r="BU41" s="56"/>
      <c r="BV41" s="56"/>
      <c r="BW41" s="56"/>
      <c r="BX41" s="56"/>
      <c r="BY41" s="56"/>
      <c r="BZ41" s="5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5"/>
      <c r="BM42" s="56"/>
      <c r="BN42" s="56"/>
      <c r="BO42" s="56"/>
      <c r="BP42" s="56"/>
      <c r="BQ42" s="56"/>
      <c r="BR42" s="56"/>
      <c r="BS42" s="56"/>
      <c r="BT42" s="56"/>
      <c r="BU42" s="56"/>
      <c r="BV42" s="56"/>
      <c r="BW42" s="56"/>
      <c r="BX42" s="56"/>
      <c r="BY42" s="56"/>
      <c r="BZ42" s="5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5"/>
      <c r="BM43" s="56"/>
      <c r="BN43" s="56"/>
      <c r="BO43" s="56"/>
      <c r="BP43" s="56"/>
      <c r="BQ43" s="56"/>
      <c r="BR43" s="56"/>
      <c r="BS43" s="56"/>
      <c r="BT43" s="56"/>
      <c r="BU43" s="56"/>
      <c r="BV43" s="56"/>
      <c r="BW43" s="56"/>
      <c r="BX43" s="56"/>
      <c r="BY43" s="56"/>
      <c r="BZ43" s="5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8"/>
      <c r="BM44" s="59"/>
      <c r="BN44" s="59"/>
      <c r="BO44" s="59"/>
      <c r="BP44" s="59"/>
      <c r="BQ44" s="59"/>
      <c r="BR44" s="59"/>
      <c r="BS44" s="59"/>
      <c r="BT44" s="59"/>
      <c r="BU44" s="59"/>
      <c r="BV44" s="59"/>
      <c r="BW44" s="59"/>
      <c r="BX44" s="59"/>
      <c r="BY44" s="59"/>
      <c r="BZ44" s="6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2" t="s">
        <v>114</v>
      </c>
      <c r="BM47" s="73"/>
      <c r="BN47" s="73"/>
      <c r="BO47" s="73"/>
      <c r="BP47" s="73"/>
      <c r="BQ47" s="73"/>
      <c r="BR47" s="73"/>
      <c r="BS47" s="73"/>
      <c r="BT47" s="73"/>
      <c r="BU47" s="73"/>
      <c r="BV47" s="73"/>
      <c r="BW47" s="73"/>
      <c r="BX47" s="73"/>
      <c r="BY47" s="73"/>
      <c r="BZ47" s="7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2"/>
      <c r="BM48" s="73"/>
      <c r="BN48" s="73"/>
      <c r="BO48" s="73"/>
      <c r="BP48" s="73"/>
      <c r="BQ48" s="73"/>
      <c r="BR48" s="73"/>
      <c r="BS48" s="73"/>
      <c r="BT48" s="73"/>
      <c r="BU48" s="73"/>
      <c r="BV48" s="73"/>
      <c r="BW48" s="73"/>
      <c r="BX48" s="73"/>
      <c r="BY48" s="73"/>
      <c r="BZ48" s="7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2"/>
      <c r="BM49" s="73"/>
      <c r="BN49" s="73"/>
      <c r="BO49" s="73"/>
      <c r="BP49" s="73"/>
      <c r="BQ49" s="73"/>
      <c r="BR49" s="73"/>
      <c r="BS49" s="73"/>
      <c r="BT49" s="73"/>
      <c r="BU49" s="73"/>
      <c r="BV49" s="73"/>
      <c r="BW49" s="73"/>
      <c r="BX49" s="73"/>
      <c r="BY49" s="73"/>
      <c r="BZ49" s="7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2"/>
      <c r="BM50" s="73"/>
      <c r="BN50" s="73"/>
      <c r="BO50" s="73"/>
      <c r="BP50" s="73"/>
      <c r="BQ50" s="73"/>
      <c r="BR50" s="73"/>
      <c r="BS50" s="73"/>
      <c r="BT50" s="73"/>
      <c r="BU50" s="73"/>
      <c r="BV50" s="73"/>
      <c r="BW50" s="73"/>
      <c r="BX50" s="73"/>
      <c r="BY50" s="73"/>
      <c r="BZ50" s="7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2"/>
      <c r="BM51" s="73"/>
      <c r="BN51" s="73"/>
      <c r="BO51" s="73"/>
      <c r="BP51" s="73"/>
      <c r="BQ51" s="73"/>
      <c r="BR51" s="73"/>
      <c r="BS51" s="73"/>
      <c r="BT51" s="73"/>
      <c r="BU51" s="73"/>
      <c r="BV51" s="73"/>
      <c r="BW51" s="73"/>
      <c r="BX51" s="73"/>
      <c r="BY51" s="73"/>
      <c r="BZ51" s="7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2"/>
      <c r="BM52" s="73"/>
      <c r="BN52" s="73"/>
      <c r="BO52" s="73"/>
      <c r="BP52" s="73"/>
      <c r="BQ52" s="73"/>
      <c r="BR52" s="73"/>
      <c r="BS52" s="73"/>
      <c r="BT52" s="73"/>
      <c r="BU52" s="73"/>
      <c r="BV52" s="73"/>
      <c r="BW52" s="73"/>
      <c r="BX52" s="73"/>
      <c r="BY52" s="73"/>
      <c r="BZ52" s="7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2"/>
      <c r="BM53" s="73"/>
      <c r="BN53" s="73"/>
      <c r="BO53" s="73"/>
      <c r="BP53" s="73"/>
      <c r="BQ53" s="73"/>
      <c r="BR53" s="73"/>
      <c r="BS53" s="73"/>
      <c r="BT53" s="73"/>
      <c r="BU53" s="73"/>
      <c r="BV53" s="73"/>
      <c r="BW53" s="73"/>
      <c r="BX53" s="73"/>
      <c r="BY53" s="73"/>
      <c r="BZ53" s="7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2"/>
      <c r="BM54" s="73"/>
      <c r="BN54" s="73"/>
      <c r="BO54" s="73"/>
      <c r="BP54" s="73"/>
      <c r="BQ54" s="73"/>
      <c r="BR54" s="73"/>
      <c r="BS54" s="73"/>
      <c r="BT54" s="73"/>
      <c r="BU54" s="73"/>
      <c r="BV54" s="73"/>
      <c r="BW54" s="73"/>
      <c r="BX54" s="73"/>
      <c r="BY54" s="73"/>
      <c r="BZ54" s="7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2"/>
      <c r="BM55" s="73"/>
      <c r="BN55" s="73"/>
      <c r="BO55" s="73"/>
      <c r="BP55" s="73"/>
      <c r="BQ55" s="73"/>
      <c r="BR55" s="73"/>
      <c r="BS55" s="73"/>
      <c r="BT55" s="73"/>
      <c r="BU55" s="73"/>
      <c r="BV55" s="73"/>
      <c r="BW55" s="73"/>
      <c r="BX55" s="73"/>
      <c r="BY55" s="73"/>
      <c r="BZ55" s="7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2"/>
      <c r="BM56" s="73"/>
      <c r="BN56" s="73"/>
      <c r="BO56" s="73"/>
      <c r="BP56" s="73"/>
      <c r="BQ56" s="73"/>
      <c r="BR56" s="73"/>
      <c r="BS56" s="73"/>
      <c r="BT56" s="73"/>
      <c r="BU56" s="73"/>
      <c r="BV56" s="73"/>
      <c r="BW56" s="73"/>
      <c r="BX56" s="73"/>
      <c r="BY56" s="73"/>
      <c r="BZ56" s="7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2"/>
      <c r="BM57" s="73"/>
      <c r="BN57" s="73"/>
      <c r="BO57" s="73"/>
      <c r="BP57" s="73"/>
      <c r="BQ57" s="73"/>
      <c r="BR57" s="73"/>
      <c r="BS57" s="73"/>
      <c r="BT57" s="73"/>
      <c r="BU57" s="73"/>
      <c r="BV57" s="73"/>
      <c r="BW57" s="73"/>
      <c r="BX57" s="73"/>
      <c r="BY57" s="73"/>
      <c r="BZ57" s="7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2"/>
      <c r="BM58" s="73"/>
      <c r="BN58" s="73"/>
      <c r="BO58" s="73"/>
      <c r="BP58" s="73"/>
      <c r="BQ58" s="73"/>
      <c r="BR58" s="73"/>
      <c r="BS58" s="73"/>
      <c r="BT58" s="73"/>
      <c r="BU58" s="73"/>
      <c r="BV58" s="73"/>
      <c r="BW58" s="73"/>
      <c r="BX58" s="73"/>
      <c r="BY58" s="73"/>
      <c r="BZ58" s="7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2"/>
      <c r="BM59" s="73"/>
      <c r="BN59" s="73"/>
      <c r="BO59" s="73"/>
      <c r="BP59" s="73"/>
      <c r="BQ59" s="73"/>
      <c r="BR59" s="73"/>
      <c r="BS59" s="73"/>
      <c r="BT59" s="73"/>
      <c r="BU59" s="73"/>
      <c r="BV59" s="73"/>
      <c r="BW59" s="73"/>
      <c r="BX59" s="73"/>
      <c r="BY59" s="73"/>
      <c r="BZ59" s="74"/>
    </row>
    <row r="60" spans="1:78" ht="13.5" customHeight="1" x14ac:dyDescent="0.15">
      <c r="A60" s="2"/>
      <c r="B60" s="68" t="s">
        <v>28</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72"/>
      <c r="BM60" s="73"/>
      <c r="BN60" s="73"/>
      <c r="BO60" s="73"/>
      <c r="BP60" s="73"/>
      <c r="BQ60" s="73"/>
      <c r="BR60" s="73"/>
      <c r="BS60" s="73"/>
      <c r="BT60" s="73"/>
      <c r="BU60" s="73"/>
      <c r="BV60" s="73"/>
      <c r="BW60" s="73"/>
      <c r="BX60" s="73"/>
      <c r="BY60" s="73"/>
      <c r="BZ60" s="74"/>
    </row>
    <row r="61" spans="1:78" ht="13.5" customHeight="1" x14ac:dyDescent="0.15">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72"/>
      <c r="BM61" s="73"/>
      <c r="BN61" s="73"/>
      <c r="BO61" s="73"/>
      <c r="BP61" s="73"/>
      <c r="BQ61" s="73"/>
      <c r="BR61" s="73"/>
      <c r="BS61" s="73"/>
      <c r="BT61" s="73"/>
      <c r="BU61" s="73"/>
      <c r="BV61" s="73"/>
      <c r="BW61" s="73"/>
      <c r="BX61" s="73"/>
      <c r="BY61" s="73"/>
      <c r="BZ61" s="7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2"/>
      <c r="BM62" s="73"/>
      <c r="BN62" s="73"/>
      <c r="BO62" s="73"/>
      <c r="BP62" s="73"/>
      <c r="BQ62" s="73"/>
      <c r="BR62" s="73"/>
      <c r="BS62" s="73"/>
      <c r="BT62" s="73"/>
      <c r="BU62" s="73"/>
      <c r="BV62" s="73"/>
      <c r="BW62" s="73"/>
      <c r="BX62" s="73"/>
      <c r="BY62" s="73"/>
      <c r="BZ62" s="7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5"/>
      <c r="BM63" s="76"/>
      <c r="BN63" s="76"/>
      <c r="BO63" s="76"/>
      <c r="BP63" s="76"/>
      <c r="BQ63" s="76"/>
      <c r="BR63" s="76"/>
      <c r="BS63" s="76"/>
      <c r="BT63" s="76"/>
      <c r="BU63" s="76"/>
      <c r="BV63" s="76"/>
      <c r="BW63" s="76"/>
      <c r="BX63" s="76"/>
      <c r="BY63" s="76"/>
      <c r="BZ63" s="7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2" t="s">
        <v>115</v>
      </c>
      <c r="BM66" s="73"/>
      <c r="BN66" s="73"/>
      <c r="BO66" s="73"/>
      <c r="BP66" s="73"/>
      <c r="BQ66" s="73"/>
      <c r="BR66" s="73"/>
      <c r="BS66" s="73"/>
      <c r="BT66" s="73"/>
      <c r="BU66" s="73"/>
      <c r="BV66" s="73"/>
      <c r="BW66" s="73"/>
      <c r="BX66" s="73"/>
      <c r="BY66" s="73"/>
      <c r="BZ66" s="7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2"/>
      <c r="BM67" s="73"/>
      <c r="BN67" s="73"/>
      <c r="BO67" s="73"/>
      <c r="BP67" s="73"/>
      <c r="BQ67" s="73"/>
      <c r="BR67" s="73"/>
      <c r="BS67" s="73"/>
      <c r="BT67" s="73"/>
      <c r="BU67" s="73"/>
      <c r="BV67" s="73"/>
      <c r="BW67" s="73"/>
      <c r="BX67" s="73"/>
      <c r="BY67" s="73"/>
      <c r="BZ67" s="7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2"/>
      <c r="BM68" s="73"/>
      <c r="BN68" s="73"/>
      <c r="BO68" s="73"/>
      <c r="BP68" s="73"/>
      <c r="BQ68" s="73"/>
      <c r="BR68" s="73"/>
      <c r="BS68" s="73"/>
      <c r="BT68" s="73"/>
      <c r="BU68" s="73"/>
      <c r="BV68" s="73"/>
      <c r="BW68" s="73"/>
      <c r="BX68" s="73"/>
      <c r="BY68" s="73"/>
      <c r="BZ68" s="7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2"/>
      <c r="BM69" s="73"/>
      <c r="BN69" s="73"/>
      <c r="BO69" s="73"/>
      <c r="BP69" s="73"/>
      <c r="BQ69" s="73"/>
      <c r="BR69" s="73"/>
      <c r="BS69" s="73"/>
      <c r="BT69" s="73"/>
      <c r="BU69" s="73"/>
      <c r="BV69" s="73"/>
      <c r="BW69" s="73"/>
      <c r="BX69" s="73"/>
      <c r="BY69" s="73"/>
      <c r="BZ69" s="7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2"/>
      <c r="BM70" s="73"/>
      <c r="BN70" s="73"/>
      <c r="BO70" s="73"/>
      <c r="BP70" s="73"/>
      <c r="BQ70" s="73"/>
      <c r="BR70" s="73"/>
      <c r="BS70" s="73"/>
      <c r="BT70" s="73"/>
      <c r="BU70" s="73"/>
      <c r="BV70" s="73"/>
      <c r="BW70" s="73"/>
      <c r="BX70" s="73"/>
      <c r="BY70" s="73"/>
      <c r="BZ70" s="7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2"/>
      <c r="BM71" s="73"/>
      <c r="BN71" s="73"/>
      <c r="BO71" s="73"/>
      <c r="BP71" s="73"/>
      <c r="BQ71" s="73"/>
      <c r="BR71" s="73"/>
      <c r="BS71" s="73"/>
      <c r="BT71" s="73"/>
      <c r="BU71" s="73"/>
      <c r="BV71" s="73"/>
      <c r="BW71" s="73"/>
      <c r="BX71" s="73"/>
      <c r="BY71" s="73"/>
      <c r="BZ71" s="7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2"/>
      <c r="BM72" s="73"/>
      <c r="BN72" s="73"/>
      <c r="BO72" s="73"/>
      <c r="BP72" s="73"/>
      <c r="BQ72" s="73"/>
      <c r="BR72" s="73"/>
      <c r="BS72" s="73"/>
      <c r="BT72" s="73"/>
      <c r="BU72" s="73"/>
      <c r="BV72" s="73"/>
      <c r="BW72" s="73"/>
      <c r="BX72" s="73"/>
      <c r="BY72" s="73"/>
      <c r="BZ72" s="7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2"/>
      <c r="BM73" s="73"/>
      <c r="BN73" s="73"/>
      <c r="BO73" s="73"/>
      <c r="BP73" s="73"/>
      <c r="BQ73" s="73"/>
      <c r="BR73" s="73"/>
      <c r="BS73" s="73"/>
      <c r="BT73" s="73"/>
      <c r="BU73" s="73"/>
      <c r="BV73" s="73"/>
      <c r="BW73" s="73"/>
      <c r="BX73" s="73"/>
      <c r="BY73" s="73"/>
      <c r="BZ73" s="7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2"/>
      <c r="BM74" s="73"/>
      <c r="BN74" s="73"/>
      <c r="BO74" s="73"/>
      <c r="BP74" s="73"/>
      <c r="BQ74" s="73"/>
      <c r="BR74" s="73"/>
      <c r="BS74" s="73"/>
      <c r="BT74" s="73"/>
      <c r="BU74" s="73"/>
      <c r="BV74" s="73"/>
      <c r="BW74" s="73"/>
      <c r="BX74" s="73"/>
      <c r="BY74" s="73"/>
      <c r="BZ74" s="7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2"/>
      <c r="BM75" s="73"/>
      <c r="BN75" s="73"/>
      <c r="BO75" s="73"/>
      <c r="BP75" s="73"/>
      <c r="BQ75" s="73"/>
      <c r="BR75" s="73"/>
      <c r="BS75" s="73"/>
      <c r="BT75" s="73"/>
      <c r="BU75" s="73"/>
      <c r="BV75" s="73"/>
      <c r="BW75" s="73"/>
      <c r="BX75" s="73"/>
      <c r="BY75" s="73"/>
      <c r="BZ75" s="7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2"/>
      <c r="BM76" s="73"/>
      <c r="BN76" s="73"/>
      <c r="BO76" s="73"/>
      <c r="BP76" s="73"/>
      <c r="BQ76" s="73"/>
      <c r="BR76" s="73"/>
      <c r="BS76" s="73"/>
      <c r="BT76" s="73"/>
      <c r="BU76" s="73"/>
      <c r="BV76" s="73"/>
      <c r="BW76" s="73"/>
      <c r="BX76" s="73"/>
      <c r="BY76" s="73"/>
      <c r="BZ76" s="7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2"/>
      <c r="BM77" s="73"/>
      <c r="BN77" s="73"/>
      <c r="BO77" s="73"/>
      <c r="BP77" s="73"/>
      <c r="BQ77" s="73"/>
      <c r="BR77" s="73"/>
      <c r="BS77" s="73"/>
      <c r="BT77" s="73"/>
      <c r="BU77" s="73"/>
      <c r="BV77" s="73"/>
      <c r="BW77" s="73"/>
      <c r="BX77" s="73"/>
      <c r="BY77" s="73"/>
      <c r="BZ77" s="7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2"/>
      <c r="BM78" s="73"/>
      <c r="BN78" s="73"/>
      <c r="BO78" s="73"/>
      <c r="BP78" s="73"/>
      <c r="BQ78" s="73"/>
      <c r="BR78" s="73"/>
      <c r="BS78" s="73"/>
      <c r="BT78" s="73"/>
      <c r="BU78" s="73"/>
      <c r="BV78" s="73"/>
      <c r="BW78" s="73"/>
      <c r="BX78" s="73"/>
      <c r="BY78" s="73"/>
      <c r="BZ78" s="7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2"/>
      <c r="BM79" s="73"/>
      <c r="BN79" s="73"/>
      <c r="BO79" s="73"/>
      <c r="BP79" s="73"/>
      <c r="BQ79" s="73"/>
      <c r="BR79" s="73"/>
      <c r="BS79" s="73"/>
      <c r="BT79" s="73"/>
      <c r="BU79" s="73"/>
      <c r="BV79" s="73"/>
      <c r="BW79" s="73"/>
      <c r="BX79" s="73"/>
      <c r="BY79" s="73"/>
      <c r="BZ79" s="7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2"/>
      <c r="BM80" s="73"/>
      <c r="BN80" s="73"/>
      <c r="BO80" s="73"/>
      <c r="BP80" s="73"/>
      <c r="BQ80" s="73"/>
      <c r="BR80" s="73"/>
      <c r="BS80" s="73"/>
      <c r="BT80" s="73"/>
      <c r="BU80" s="73"/>
      <c r="BV80" s="73"/>
      <c r="BW80" s="73"/>
      <c r="BX80" s="73"/>
      <c r="BY80" s="73"/>
      <c r="BZ80" s="7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2"/>
      <c r="BM81" s="73"/>
      <c r="BN81" s="73"/>
      <c r="BO81" s="73"/>
      <c r="BP81" s="73"/>
      <c r="BQ81" s="73"/>
      <c r="BR81" s="73"/>
      <c r="BS81" s="73"/>
      <c r="BT81" s="73"/>
      <c r="BU81" s="73"/>
      <c r="BV81" s="73"/>
      <c r="BW81" s="73"/>
      <c r="BX81" s="73"/>
      <c r="BY81" s="73"/>
      <c r="BZ81" s="7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5"/>
      <c r="BM82" s="76"/>
      <c r="BN82" s="76"/>
      <c r="BO82" s="76"/>
      <c r="BP82" s="76"/>
      <c r="BQ82" s="76"/>
      <c r="BR82" s="76"/>
      <c r="BS82" s="76"/>
      <c r="BT82" s="76"/>
      <c r="BU82" s="76"/>
      <c r="BV82" s="76"/>
      <c r="BW82" s="76"/>
      <c r="BX82" s="76"/>
      <c r="BY82" s="76"/>
      <c r="BZ82" s="77"/>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【98.64】</v>
      </c>
      <c r="F85" s="12" t="str">
        <f>データ!AT6</f>
        <v>【102.08】</v>
      </c>
      <c r="G85" s="12" t="str">
        <f>データ!BE6</f>
        <v>【61.46】</v>
      </c>
      <c r="H85" s="12" t="str">
        <f>データ!BP6</f>
        <v>【974.72】</v>
      </c>
      <c r="I85" s="12" t="str">
        <f>データ!CA6</f>
        <v>【44.22】</v>
      </c>
      <c r="J85" s="12" t="str">
        <f>データ!CL6</f>
        <v>【392.85】</v>
      </c>
      <c r="K85" s="12" t="str">
        <f>データ!CW6</f>
        <v>【32.23】</v>
      </c>
      <c r="L85" s="12" t="str">
        <f>データ!DH6</f>
        <v>【80.63】</v>
      </c>
      <c r="M85" s="12" t="str">
        <f>データ!DS6</f>
        <v>【26.28】</v>
      </c>
      <c r="N85" s="12" t="str">
        <f>データ!ED6</f>
        <v>【0.00】</v>
      </c>
      <c r="O85" s="12" t="str">
        <f>データ!EO6</f>
        <v>【0.01】</v>
      </c>
    </row>
  </sheetData>
  <sheetProtection algorithmName="SHA-512" hashValue="p2ril4LSc7VXK+KciIdrT8amZzWhC0Q4uLqmsyYztEPZLeOBy0/ra7Y3HNKsKjpD+IB04X+fzVMEhyQ4MCtOtQ==" saltValue="YOzJNJsKRaA7UsKLbW2vrA==" spinCount="100000" sheet="1" objects="1" scenarios="1" formatCells="0" formatColumns="0" formatRows="0"/>
  <mergeCells count="51">
    <mergeCell ref="B60:BJ61"/>
    <mergeCell ref="BL64:BZ65"/>
    <mergeCell ref="C83:BJ83"/>
    <mergeCell ref="BL47:BZ63"/>
    <mergeCell ref="BL66:BZ82"/>
    <mergeCell ref="B9:H9"/>
    <mergeCell ref="B10:H10"/>
    <mergeCell ref="I10:O10"/>
    <mergeCell ref="P10:V10"/>
    <mergeCell ref="W10:AC10"/>
    <mergeCell ref="AL10:AS10"/>
    <mergeCell ref="AT10:BA10"/>
    <mergeCell ref="BB10:BI10"/>
    <mergeCell ref="BL10:BM10"/>
    <mergeCell ref="BL16:BZ44"/>
    <mergeCell ref="BN10:BY10"/>
    <mergeCell ref="BL11:BZ13"/>
    <mergeCell ref="B14:BJ15"/>
    <mergeCell ref="BL14:BZ15"/>
    <mergeCell ref="AD10:AJ10"/>
    <mergeCell ref="AT9:BA9"/>
    <mergeCell ref="BB9:BI9"/>
    <mergeCell ref="BL9:BM9"/>
    <mergeCell ref="BL45:BZ46"/>
    <mergeCell ref="BN9:BY9"/>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322016</v>
      </c>
      <c r="D6" s="19">
        <f t="shared" si="3"/>
        <v>46</v>
      </c>
      <c r="E6" s="19">
        <f t="shared" si="3"/>
        <v>17</v>
      </c>
      <c r="F6" s="19">
        <f t="shared" si="3"/>
        <v>6</v>
      </c>
      <c r="G6" s="19">
        <f t="shared" si="3"/>
        <v>0</v>
      </c>
      <c r="H6" s="19" t="str">
        <f t="shared" si="3"/>
        <v>島根県　松江市</v>
      </c>
      <c r="I6" s="19" t="str">
        <f t="shared" si="3"/>
        <v>法適用</v>
      </c>
      <c r="J6" s="19" t="str">
        <f t="shared" si="3"/>
        <v>下水道事業</v>
      </c>
      <c r="K6" s="19" t="str">
        <f t="shared" si="3"/>
        <v>漁業集落排水</v>
      </c>
      <c r="L6" s="19" t="str">
        <f t="shared" si="3"/>
        <v>H1</v>
      </c>
      <c r="M6" s="19" t="str">
        <f t="shared" si="3"/>
        <v>自治体職員</v>
      </c>
      <c r="N6" s="20" t="str">
        <f t="shared" si="3"/>
        <v>-</v>
      </c>
      <c r="O6" s="20">
        <f t="shared" si="3"/>
        <v>75.3</v>
      </c>
      <c r="P6" s="20">
        <f t="shared" si="3"/>
        <v>2.81</v>
      </c>
      <c r="Q6" s="20">
        <f t="shared" si="3"/>
        <v>98.19</v>
      </c>
      <c r="R6" s="20">
        <f t="shared" si="3"/>
        <v>3080</v>
      </c>
      <c r="S6" s="20">
        <f t="shared" si="3"/>
        <v>199432</v>
      </c>
      <c r="T6" s="20">
        <f t="shared" si="3"/>
        <v>572.99</v>
      </c>
      <c r="U6" s="20">
        <f t="shared" si="3"/>
        <v>348.05</v>
      </c>
      <c r="V6" s="20">
        <f t="shared" si="3"/>
        <v>5566</v>
      </c>
      <c r="W6" s="20">
        <f t="shared" si="3"/>
        <v>2.33</v>
      </c>
      <c r="X6" s="20">
        <f t="shared" si="3"/>
        <v>2388.84</v>
      </c>
      <c r="Y6" s="21">
        <f>IF(Y7="",NA(),Y7)</f>
        <v>92.65</v>
      </c>
      <c r="Z6" s="21">
        <f t="shared" ref="Z6:AH6" si="4">IF(Z7="",NA(),Z7)</f>
        <v>90.19</v>
      </c>
      <c r="AA6" s="21">
        <f t="shared" si="4"/>
        <v>81.319999999999993</v>
      </c>
      <c r="AB6" s="21">
        <f t="shared" si="4"/>
        <v>77.58</v>
      </c>
      <c r="AC6" s="21">
        <f t="shared" si="4"/>
        <v>77.95</v>
      </c>
      <c r="AD6" s="21">
        <f t="shared" si="4"/>
        <v>103.8</v>
      </c>
      <c r="AE6" s="21">
        <f t="shared" si="4"/>
        <v>101.8</v>
      </c>
      <c r="AF6" s="21">
        <f t="shared" si="4"/>
        <v>100.27</v>
      </c>
      <c r="AG6" s="21">
        <f t="shared" si="4"/>
        <v>95.71</v>
      </c>
      <c r="AH6" s="21">
        <f t="shared" si="4"/>
        <v>96.59</v>
      </c>
      <c r="AI6" s="20" t="str">
        <f>IF(AI7="","",IF(AI7="-","【-】","【"&amp;SUBSTITUTE(TEXT(AI7,"#,##0.00"),"-","△")&amp;"】"))</f>
        <v>【98.64】</v>
      </c>
      <c r="AJ6" s="20">
        <f>IF(AJ7="",NA(),AJ7)</f>
        <v>0</v>
      </c>
      <c r="AK6" s="20">
        <f t="shared" ref="AK6:AS6" si="5">IF(AK7="",NA(),AK7)</f>
        <v>0</v>
      </c>
      <c r="AL6" s="20">
        <f t="shared" si="5"/>
        <v>0</v>
      </c>
      <c r="AM6" s="20">
        <f t="shared" si="5"/>
        <v>0</v>
      </c>
      <c r="AN6" s="20">
        <f t="shared" si="5"/>
        <v>0</v>
      </c>
      <c r="AO6" s="21">
        <f t="shared" si="5"/>
        <v>5.81</v>
      </c>
      <c r="AP6" s="21">
        <f t="shared" si="5"/>
        <v>3.87</v>
      </c>
      <c r="AQ6" s="21">
        <f t="shared" si="5"/>
        <v>6.23</v>
      </c>
      <c r="AR6" s="21">
        <f t="shared" si="5"/>
        <v>11.66</v>
      </c>
      <c r="AS6" s="21">
        <f t="shared" si="5"/>
        <v>18.57</v>
      </c>
      <c r="AT6" s="20" t="str">
        <f>IF(AT7="","",IF(AT7="-","【-】","【"&amp;SUBSTITUTE(TEXT(AT7,"#,##0.00"),"-","△")&amp;"】"))</f>
        <v>【102.08】</v>
      </c>
      <c r="AU6" s="21">
        <f>IF(AU7="",NA(),AU7)</f>
        <v>4.83</v>
      </c>
      <c r="AV6" s="21">
        <f t="shared" ref="AV6:BD6" si="6">IF(AV7="",NA(),AV7)</f>
        <v>4.1100000000000003</v>
      </c>
      <c r="AW6" s="21">
        <f t="shared" si="6"/>
        <v>4.28</v>
      </c>
      <c r="AX6" s="21">
        <f t="shared" si="6"/>
        <v>3.73</v>
      </c>
      <c r="AY6" s="21">
        <f t="shared" si="6"/>
        <v>8.4499999999999993</v>
      </c>
      <c r="AZ6" s="21">
        <f t="shared" si="6"/>
        <v>22.04</v>
      </c>
      <c r="BA6" s="21">
        <f t="shared" si="6"/>
        <v>27.44</v>
      </c>
      <c r="BB6" s="21">
        <f t="shared" si="6"/>
        <v>33.43</v>
      </c>
      <c r="BC6" s="21">
        <f t="shared" si="6"/>
        <v>53.11</v>
      </c>
      <c r="BD6" s="21">
        <f t="shared" si="6"/>
        <v>54.48</v>
      </c>
      <c r="BE6" s="20" t="str">
        <f>IF(BE7="","",IF(BE7="-","【-】","【"&amp;SUBSTITUTE(TEXT(BE7,"#,##0.00"),"-","△")&amp;"】"))</f>
        <v>【61.46】</v>
      </c>
      <c r="BF6" s="21">
        <f>IF(BF7="",NA(),BF7)</f>
        <v>100.56</v>
      </c>
      <c r="BG6" s="21">
        <f t="shared" ref="BG6:BO6" si="7">IF(BG7="",NA(),BG7)</f>
        <v>128.13999999999999</v>
      </c>
      <c r="BH6" s="21">
        <f t="shared" si="7"/>
        <v>543.33000000000004</v>
      </c>
      <c r="BI6" s="21">
        <f t="shared" si="7"/>
        <v>552.73</v>
      </c>
      <c r="BJ6" s="21">
        <f t="shared" si="7"/>
        <v>546.89</v>
      </c>
      <c r="BK6" s="21">
        <f t="shared" si="7"/>
        <v>169.47</v>
      </c>
      <c r="BL6" s="21">
        <f t="shared" si="7"/>
        <v>512.88</v>
      </c>
      <c r="BM6" s="21">
        <f t="shared" si="7"/>
        <v>641.42999999999995</v>
      </c>
      <c r="BN6" s="21">
        <f t="shared" si="7"/>
        <v>807.81</v>
      </c>
      <c r="BO6" s="21">
        <f t="shared" si="7"/>
        <v>733.23</v>
      </c>
      <c r="BP6" s="20" t="str">
        <f>IF(BP7="","",IF(BP7="-","【-】","【"&amp;SUBSTITUTE(TEXT(BP7,"#,##0.00"),"-","△")&amp;"】"))</f>
        <v>【974.72】</v>
      </c>
      <c r="BQ6" s="21">
        <f>IF(BQ7="",NA(),BQ7)</f>
        <v>74.33</v>
      </c>
      <c r="BR6" s="21">
        <f t="shared" ref="BR6:BZ6" si="8">IF(BR7="",NA(),BR7)</f>
        <v>68.459999999999994</v>
      </c>
      <c r="BS6" s="21">
        <f t="shared" si="8"/>
        <v>53.85</v>
      </c>
      <c r="BT6" s="21">
        <f t="shared" si="8"/>
        <v>49.36</v>
      </c>
      <c r="BU6" s="21">
        <f t="shared" si="8"/>
        <v>49.5</v>
      </c>
      <c r="BV6" s="21">
        <f t="shared" si="8"/>
        <v>53.03</v>
      </c>
      <c r="BW6" s="21">
        <f t="shared" si="8"/>
        <v>51.07</v>
      </c>
      <c r="BX6" s="21">
        <f t="shared" si="8"/>
        <v>56.93</v>
      </c>
      <c r="BY6" s="21">
        <f t="shared" si="8"/>
        <v>49.44</v>
      </c>
      <c r="BZ6" s="21">
        <f t="shared" si="8"/>
        <v>54.39</v>
      </c>
      <c r="CA6" s="20" t="str">
        <f>IF(CA7="","",IF(CA7="-","【-】","【"&amp;SUBSTITUTE(TEXT(CA7,"#,##0.00"),"-","△")&amp;"】"))</f>
        <v>【44.22】</v>
      </c>
      <c r="CB6" s="21">
        <f>IF(CB7="",NA(),CB7)</f>
        <v>221.3</v>
      </c>
      <c r="CC6" s="21">
        <f t="shared" ref="CC6:CK6" si="9">IF(CC7="",NA(),CC7)</f>
        <v>240.43</v>
      </c>
      <c r="CD6" s="21">
        <f t="shared" si="9"/>
        <v>305.74</v>
      </c>
      <c r="CE6" s="21">
        <f t="shared" si="9"/>
        <v>334.68</v>
      </c>
      <c r="CF6" s="21">
        <f t="shared" si="9"/>
        <v>334.48</v>
      </c>
      <c r="CG6" s="21">
        <f t="shared" si="9"/>
        <v>301.77</v>
      </c>
      <c r="CH6" s="21">
        <f t="shared" si="9"/>
        <v>314.68</v>
      </c>
      <c r="CI6" s="21">
        <f t="shared" si="9"/>
        <v>300.17</v>
      </c>
      <c r="CJ6" s="21">
        <f t="shared" si="9"/>
        <v>343.49</v>
      </c>
      <c r="CK6" s="21">
        <f t="shared" si="9"/>
        <v>318.06</v>
      </c>
      <c r="CL6" s="20" t="str">
        <f>IF(CL7="","",IF(CL7="-","【-】","【"&amp;SUBSTITUTE(TEXT(CL7,"#,##0.00"),"-","△")&amp;"】"))</f>
        <v>【392.85】</v>
      </c>
      <c r="CM6" s="21">
        <f>IF(CM7="",NA(),CM7)</f>
        <v>37.72</v>
      </c>
      <c r="CN6" s="21">
        <f t="shared" ref="CN6:CV6" si="10">IF(CN7="",NA(),CN7)</f>
        <v>36.61</v>
      </c>
      <c r="CO6" s="21">
        <f t="shared" si="10"/>
        <v>34.85</v>
      </c>
      <c r="CP6" s="21">
        <f t="shared" si="10"/>
        <v>39.6</v>
      </c>
      <c r="CQ6" s="21">
        <f t="shared" si="10"/>
        <v>39.6</v>
      </c>
      <c r="CR6" s="21">
        <f t="shared" si="10"/>
        <v>39.799999999999997</v>
      </c>
      <c r="CS6" s="21">
        <f t="shared" si="10"/>
        <v>40.83</v>
      </c>
      <c r="CT6" s="21">
        <f t="shared" si="10"/>
        <v>39.130000000000003</v>
      </c>
      <c r="CU6" s="21">
        <f t="shared" si="10"/>
        <v>40.29</v>
      </c>
      <c r="CV6" s="21">
        <f t="shared" si="10"/>
        <v>40.11</v>
      </c>
      <c r="CW6" s="20" t="str">
        <f>IF(CW7="","",IF(CW7="-","【-】","【"&amp;SUBSTITUTE(TEXT(CW7,"#,##0.00"),"-","△")&amp;"】"))</f>
        <v>【32.23】</v>
      </c>
      <c r="CX6" s="21">
        <f>IF(CX7="",NA(),CX7)</f>
        <v>93.91</v>
      </c>
      <c r="CY6" s="21">
        <f t="shared" ref="CY6:DG6" si="11">IF(CY7="",NA(),CY7)</f>
        <v>93.8</v>
      </c>
      <c r="CZ6" s="21">
        <f t="shared" si="11"/>
        <v>94.01</v>
      </c>
      <c r="DA6" s="21">
        <f t="shared" si="11"/>
        <v>94.08</v>
      </c>
      <c r="DB6" s="21">
        <f t="shared" si="11"/>
        <v>94</v>
      </c>
      <c r="DC6" s="21">
        <f t="shared" si="11"/>
        <v>85.32</v>
      </c>
      <c r="DD6" s="21">
        <f t="shared" si="11"/>
        <v>86</v>
      </c>
      <c r="DE6" s="21">
        <f t="shared" si="11"/>
        <v>86.33</v>
      </c>
      <c r="DF6" s="21">
        <f t="shared" si="11"/>
        <v>87.49</v>
      </c>
      <c r="DG6" s="21">
        <f t="shared" si="11"/>
        <v>87.61</v>
      </c>
      <c r="DH6" s="20" t="str">
        <f>IF(DH7="","",IF(DH7="-","【-】","【"&amp;SUBSTITUTE(TEXT(DH7,"#,##0.00"),"-","△")&amp;"】"))</f>
        <v>【80.63】</v>
      </c>
      <c r="DI6" s="21">
        <f>IF(DI7="",NA(),DI7)</f>
        <v>18.510000000000002</v>
      </c>
      <c r="DJ6" s="21">
        <f t="shared" ref="DJ6:DR6" si="12">IF(DJ7="",NA(),DJ7)</f>
        <v>21.62</v>
      </c>
      <c r="DK6" s="21">
        <f t="shared" si="12"/>
        <v>24.46</v>
      </c>
      <c r="DL6" s="21">
        <f t="shared" si="12"/>
        <v>26.82</v>
      </c>
      <c r="DM6" s="21">
        <f t="shared" si="12"/>
        <v>29.29</v>
      </c>
      <c r="DN6" s="21">
        <f t="shared" si="12"/>
        <v>17.260000000000002</v>
      </c>
      <c r="DO6" s="21">
        <f t="shared" si="12"/>
        <v>27.21</v>
      </c>
      <c r="DP6" s="21">
        <f t="shared" si="12"/>
        <v>32.14</v>
      </c>
      <c r="DQ6" s="21">
        <f t="shared" si="12"/>
        <v>29.9</v>
      </c>
      <c r="DR6" s="21">
        <f t="shared" si="12"/>
        <v>32.58</v>
      </c>
      <c r="DS6" s="20" t="str">
        <f>IF(DS7="","",IF(DS7="-","【-】","【"&amp;SUBSTITUTE(TEXT(DS7,"#,##0.00"),"-","△")&amp;"】"))</f>
        <v>【26.28】</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1">
        <f t="shared" si="14"/>
        <v>0.1</v>
      </c>
      <c r="EI6" s="20">
        <f t="shared" si="14"/>
        <v>0</v>
      </c>
      <c r="EJ6" s="20">
        <f t="shared" si="14"/>
        <v>0</v>
      </c>
      <c r="EK6" s="20">
        <f t="shared" si="14"/>
        <v>0</v>
      </c>
      <c r="EL6" s="20">
        <f t="shared" si="14"/>
        <v>0</v>
      </c>
      <c r="EM6" s="21">
        <f t="shared" si="14"/>
        <v>0.01</v>
      </c>
      <c r="EN6" s="20">
        <f t="shared" si="14"/>
        <v>0</v>
      </c>
      <c r="EO6" s="20" t="str">
        <f>IF(EO7="","",IF(EO7="-","【-】","【"&amp;SUBSTITUTE(TEXT(EO7,"#,##0.00"),"-","△")&amp;"】"))</f>
        <v>【0.01】</v>
      </c>
    </row>
    <row r="7" spans="1:148" s="22" customFormat="1" x14ac:dyDescent="0.15">
      <c r="A7" s="14"/>
      <c r="B7" s="23">
        <v>2021</v>
      </c>
      <c r="C7" s="23">
        <v>322016</v>
      </c>
      <c r="D7" s="23">
        <v>46</v>
      </c>
      <c r="E7" s="23">
        <v>17</v>
      </c>
      <c r="F7" s="23">
        <v>6</v>
      </c>
      <c r="G7" s="23">
        <v>0</v>
      </c>
      <c r="H7" s="23" t="s">
        <v>96</v>
      </c>
      <c r="I7" s="23" t="s">
        <v>97</v>
      </c>
      <c r="J7" s="23" t="s">
        <v>98</v>
      </c>
      <c r="K7" s="23" t="s">
        <v>99</v>
      </c>
      <c r="L7" s="23" t="s">
        <v>100</v>
      </c>
      <c r="M7" s="23" t="s">
        <v>101</v>
      </c>
      <c r="N7" s="24" t="s">
        <v>102</v>
      </c>
      <c r="O7" s="24">
        <v>75.3</v>
      </c>
      <c r="P7" s="24">
        <v>2.81</v>
      </c>
      <c r="Q7" s="24">
        <v>98.19</v>
      </c>
      <c r="R7" s="24">
        <v>3080</v>
      </c>
      <c r="S7" s="24">
        <v>199432</v>
      </c>
      <c r="T7" s="24">
        <v>572.99</v>
      </c>
      <c r="U7" s="24">
        <v>348.05</v>
      </c>
      <c r="V7" s="24">
        <v>5566</v>
      </c>
      <c r="W7" s="24">
        <v>2.33</v>
      </c>
      <c r="X7" s="24">
        <v>2388.84</v>
      </c>
      <c r="Y7" s="24">
        <v>92.65</v>
      </c>
      <c r="Z7" s="24">
        <v>90.19</v>
      </c>
      <c r="AA7" s="24">
        <v>81.319999999999993</v>
      </c>
      <c r="AB7" s="24">
        <v>77.58</v>
      </c>
      <c r="AC7" s="24">
        <v>77.95</v>
      </c>
      <c r="AD7" s="24">
        <v>103.8</v>
      </c>
      <c r="AE7" s="24">
        <v>101.8</v>
      </c>
      <c r="AF7" s="24">
        <v>100.27</v>
      </c>
      <c r="AG7" s="24">
        <v>95.71</v>
      </c>
      <c r="AH7" s="24">
        <v>96.59</v>
      </c>
      <c r="AI7" s="24">
        <v>98.64</v>
      </c>
      <c r="AJ7" s="24">
        <v>0</v>
      </c>
      <c r="AK7" s="24">
        <v>0</v>
      </c>
      <c r="AL7" s="24">
        <v>0</v>
      </c>
      <c r="AM7" s="24">
        <v>0</v>
      </c>
      <c r="AN7" s="24">
        <v>0</v>
      </c>
      <c r="AO7" s="24">
        <v>5.81</v>
      </c>
      <c r="AP7" s="24">
        <v>3.87</v>
      </c>
      <c r="AQ7" s="24">
        <v>6.23</v>
      </c>
      <c r="AR7" s="24">
        <v>11.66</v>
      </c>
      <c r="AS7" s="24">
        <v>18.57</v>
      </c>
      <c r="AT7" s="24">
        <v>102.08</v>
      </c>
      <c r="AU7" s="24">
        <v>4.83</v>
      </c>
      <c r="AV7" s="24">
        <v>4.1100000000000003</v>
      </c>
      <c r="AW7" s="24">
        <v>4.28</v>
      </c>
      <c r="AX7" s="24">
        <v>3.73</v>
      </c>
      <c r="AY7" s="24">
        <v>8.4499999999999993</v>
      </c>
      <c r="AZ7" s="24">
        <v>22.04</v>
      </c>
      <c r="BA7" s="24">
        <v>27.44</v>
      </c>
      <c r="BB7" s="24">
        <v>33.43</v>
      </c>
      <c r="BC7" s="24">
        <v>53.11</v>
      </c>
      <c r="BD7" s="24">
        <v>54.48</v>
      </c>
      <c r="BE7" s="24">
        <v>61.46</v>
      </c>
      <c r="BF7" s="24">
        <v>100.56</v>
      </c>
      <c r="BG7" s="24">
        <v>128.13999999999999</v>
      </c>
      <c r="BH7" s="24">
        <v>543.33000000000004</v>
      </c>
      <c r="BI7" s="24">
        <v>552.73</v>
      </c>
      <c r="BJ7" s="24">
        <v>546.89</v>
      </c>
      <c r="BK7" s="24">
        <v>169.47</v>
      </c>
      <c r="BL7" s="24">
        <v>512.88</v>
      </c>
      <c r="BM7" s="24">
        <v>641.42999999999995</v>
      </c>
      <c r="BN7" s="24">
        <v>807.81</v>
      </c>
      <c r="BO7" s="24">
        <v>733.23</v>
      </c>
      <c r="BP7" s="24">
        <v>974.72</v>
      </c>
      <c r="BQ7" s="24">
        <v>74.33</v>
      </c>
      <c r="BR7" s="24">
        <v>68.459999999999994</v>
      </c>
      <c r="BS7" s="24">
        <v>53.85</v>
      </c>
      <c r="BT7" s="24">
        <v>49.36</v>
      </c>
      <c r="BU7" s="24">
        <v>49.5</v>
      </c>
      <c r="BV7" s="24">
        <v>53.03</v>
      </c>
      <c r="BW7" s="24">
        <v>51.07</v>
      </c>
      <c r="BX7" s="24">
        <v>56.93</v>
      </c>
      <c r="BY7" s="24">
        <v>49.44</v>
      </c>
      <c r="BZ7" s="24">
        <v>54.39</v>
      </c>
      <c r="CA7" s="24">
        <v>44.22</v>
      </c>
      <c r="CB7" s="24">
        <v>221.3</v>
      </c>
      <c r="CC7" s="24">
        <v>240.43</v>
      </c>
      <c r="CD7" s="24">
        <v>305.74</v>
      </c>
      <c r="CE7" s="24">
        <v>334.68</v>
      </c>
      <c r="CF7" s="24">
        <v>334.48</v>
      </c>
      <c r="CG7" s="24">
        <v>301.77</v>
      </c>
      <c r="CH7" s="24">
        <v>314.68</v>
      </c>
      <c r="CI7" s="24">
        <v>300.17</v>
      </c>
      <c r="CJ7" s="24">
        <v>343.49</v>
      </c>
      <c r="CK7" s="24">
        <v>318.06</v>
      </c>
      <c r="CL7" s="24">
        <v>392.85</v>
      </c>
      <c r="CM7" s="24">
        <v>37.72</v>
      </c>
      <c r="CN7" s="24">
        <v>36.61</v>
      </c>
      <c r="CO7" s="24">
        <v>34.85</v>
      </c>
      <c r="CP7" s="24">
        <v>39.6</v>
      </c>
      <c r="CQ7" s="24">
        <v>39.6</v>
      </c>
      <c r="CR7" s="24">
        <v>39.799999999999997</v>
      </c>
      <c r="CS7" s="24">
        <v>40.83</v>
      </c>
      <c r="CT7" s="24">
        <v>39.130000000000003</v>
      </c>
      <c r="CU7" s="24">
        <v>40.29</v>
      </c>
      <c r="CV7" s="24">
        <v>40.11</v>
      </c>
      <c r="CW7" s="24">
        <v>32.229999999999997</v>
      </c>
      <c r="CX7" s="24">
        <v>93.91</v>
      </c>
      <c r="CY7" s="24">
        <v>93.8</v>
      </c>
      <c r="CZ7" s="24">
        <v>94.01</v>
      </c>
      <c r="DA7" s="24">
        <v>94.08</v>
      </c>
      <c r="DB7" s="24">
        <v>94</v>
      </c>
      <c r="DC7" s="24">
        <v>85.32</v>
      </c>
      <c r="DD7" s="24">
        <v>86</v>
      </c>
      <c r="DE7" s="24">
        <v>86.33</v>
      </c>
      <c r="DF7" s="24">
        <v>87.49</v>
      </c>
      <c r="DG7" s="24">
        <v>87.61</v>
      </c>
      <c r="DH7" s="24">
        <v>80.63</v>
      </c>
      <c r="DI7" s="24">
        <v>18.510000000000002</v>
      </c>
      <c r="DJ7" s="24">
        <v>21.62</v>
      </c>
      <c r="DK7" s="24">
        <v>24.46</v>
      </c>
      <c r="DL7" s="24">
        <v>26.82</v>
      </c>
      <c r="DM7" s="24">
        <v>29.29</v>
      </c>
      <c r="DN7" s="24">
        <v>17.260000000000002</v>
      </c>
      <c r="DO7" s="24">
        <v>27.21</v>
      </c>
      <c r="DP7" s="24">
        <v>32.14</v>
      </c>
      <c r="DQ7" s="24">
        <v>29.9</v>
      </c>
      <c r="DR7" s="24">
        <v>32.58</v>
      </c>
      <c r="DS7" s="24">
        <v>26.28</v>
      </c>
      <c r="DT7" s="24">
        <v>0</v>
      </c>
      <c r="DU7" s="24">
        <v>0</v>
      </c>
      <c r="DV7" s="24">
        <v>0</v>
      </c>
      <c r="DW7" s="24">
        <v>0</v>
      </c>
      <c r="DX7" s="24">
        <v>0</v>
      </c>
      <c r="DY7" s="24">
        <v>0</v>
      </c>
      <c r="DZ7" s="24">
        <v>0</v>
      </c>
      <c r="EA7" s="24">
        <v>0</v>
      </c>
      <c r="EB7" s="24">
        <v>0</v>
      </c>
      <c r="EC7" s="24">
        <v>0</v>
      </c>
      <c r="ED7" s="24">
        <v>0</v>
      </c>
      <c r="EE7" s="24">
        <v>0</v>
      </c>
      <c r="EF7" s="24">
        <v>0</v>
      </c>
      <c r="EG7" s="24">
        <v>0</v>
      </c>
      <c r="EH7" s="24">
        <v>0.1</v>
      </c>
      <c r="EI7" s="24">
        <v>0</v>
      </c>
      <c r="EJ7" s="24">
        <v>0</v>
      </c>
      <c r="EK7" s="24">
        <v>0</v>
      </c>
      <c r="EL7" s="24">
        <v>0</v>
      </c>
      <c r="EM7" s="24">
        <v>0.01</v>
      </c>
      <c r="EN7" s="24">
        <v>0</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suidou2</cp:lastModifiedBy>
  <cp:lastPrinted>2023-02-16T06:42:57Z</cp:lastPrinted>
  <dcterms:created xsi:type="dcterms:W3CDTF">2022-12-01T01:38:49Z</dcterms:created>
  <dcterms:modified xsi:type="dcterms:W3CDTF">2023-02-17T09:14:20Z</dcterms:modified>
  <cp:category/>
</cp:coreProperties>
</file>