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A446412A-6181-463B-BAA7-DEE982690841}" xr6:coauthVersionLast="47" xr6:coauthVersionMax="47" xr10:uidLastSave="{00000000-0000-0000-0000-000000000000}"/>
  <workbookProtection workbookAlgorithmName="SHA-512" workbookHashValue="/6oWyUhW5Z2yFaXya3weGCYWc+TpK6KxBn27w2cvveA0Wt72rYmnNRGPKb3ucOiYPMkgyl3Q6itrN8rAR83OGw==" workbookSaltValue="S77M1JqeLNKOnBjUFgesr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BB10" i="4"/>
  <c r="AL10" i="4"/>
  <c r="AD10" i="4"/>
  <c r="W10" i="4"/>
  <c r="B10" i="4"/>
  <c r="AT8" i="4"/>
  <c r="AD8" i="4"/>
  <c r="W8" i="4"/>
  <c r="I8" i="4"/>
  <c r="B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<sst xmlns="http://schemas.openxmlformats.org/spreadsheetml/2006/main" count="253" uniqueCount="116">
  <si>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</si>
  <si>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</si>
  <si>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</si>
  <si>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</si>
  <si>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</si>
  <si>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</si>
  <si>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</si>
  <si>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</si>
  <si>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</si>
  <si>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</si>
  <si>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</si>
  <si>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</si>
  <si>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</si>
  <si>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</si>
  <si>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</si>
  <si>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</si>
  <si>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</si>
  <si>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</si>
  <si>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</si>
  <si>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</si>
  <si>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</si>
  <si>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</si>
  <si>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</si>
  <si>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</si>
  <si>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</si>
  <si>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</si>
  <si>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</si>
  <si>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</si>
  <si>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</si>
  <si>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</si>
  <si>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</si>
  <si>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</si>
  <si>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</si>
  <si>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</si>
  <si>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</si>
  <si>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</si>
  <si>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</si>
  <si>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</si>
  <si>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</si>
  <si>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</si>
  <si>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</si>
  <si>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</si>
  <si>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</si>
  <si>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</si>
  <si>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</si>
  <si>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</si>
  <si>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</si>
  <si>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</si>
  <si>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</si>
  <si>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</si>
  <si>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</si>
  <si>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</si>
  <si>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</si>
  <si>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</si>
  <si>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</si>
  <si>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</si>
  <si>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</si>
  <si>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</si>
  <si>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</si>
  <si>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</si>
  <si>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</si>
  <si>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</si>
  <si>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</si>
  <si>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</si>
  <si>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</si>
  <si>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</si>
  <si>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</si>
  <si>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</si>
  <si>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</si>
  <si>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</si>
  <si>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</si>
  <si>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</si>
  <si>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</si>
  <si>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</si>
  <si>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</si>
  <si>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</si>
  <si>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</si>
  <si>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</si>
  <si>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</si>
  <si>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</si>
  <si>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</si>
  <si>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</si>
  <si>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</si>
  <si>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</si>
  <si>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</si>
  <si>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</si>
  <si>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</si>
  <si>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</si>
  <si>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</si>
  <si>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</si>
  <si>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</si>
  <si>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</si>
  <si>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</si>
  <si>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</si>
  <si>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</si>
  <si>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</si>
  <si>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</si>
  <si>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</si>
  <si>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</si>
  <si>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</si>
  <si>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</si>
  <si>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</si>
  <si>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</si>
  <si>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</si>
  <si>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</si>
  <si>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</si>
  <si>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</si>
  <si>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</si>
  <si>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</si>
  <si>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</si>
  <si>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</si>
  <si>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</si>
  <si>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</si>
  <si>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平成30年度で公設浄化槽設置事業は終了したが、現在、法定耐用年数に達するものはなく、今後当分の間は更新事業は発生しない予定である。
　①有形固定資産減価償却率は、年々上昇してきており、類似団体を上回った。また、今後も上昇するものと見込んでいる。
　施設は各戸に設置する浄化槽のみで、管渠は有していない。</t>
    <rPh sb="1" eb="3">
      <t>ヘイセイ</t>
    </rPh>
    <rPh sb="5" eb="7">
      <t>ネンド</t>
    </rPh>
    <rPh sb="8" eb="13">
      <t>コウセツジョウカソウ</t>
    </rPh>
    <rPh sb="13" eb="15">
      <t>セッチ</t>
    </rPh>
    <rPh sb="15" eb="17">
      <t>ジギョウ</t>
    </rPh>
    <rPh sb="18" eb="20">
      <t>シュウリョウ</t>
    </rPh>
    <rPh sb="98" eb="100">
      <t>ウワマワ</t>
    </rPh>
    <phoneticPr fontId="15"/>
  </si>
  <si>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</si>
  <si>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43%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20%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rPh sb="90" eb="92">
      <t>シタマワ</t>
    </rPh>
    <rPh sb="221" eb="223">
      <t>ミマン</t>
    </rPh>
    <rPh sb="341" eb="346">
      <t>キギョウサイザンダカ</t>
    </rPh>
    <rPh sb="347" eb="349">
      <t>ゲンショウ</t>
    </rPh>
    <rPh sb="350" eb="351">
      <t>トモナ</t>
    </rPh>
    <rPh sb="353" eb="356">
      <t>ゼンネンド</t>
    </rPh>
    <rPh sb="357" eb="358">
      <t>クラ</t>
    </rPh>
    <rPh sb="359" eb="361">
      <t>テイカ</t>
    </rPh>
    <rPh sb="505" eb="507">
      <t>ヨウイン</t>
    </rPh>
    <rPh sb="508" eb="511">
      <t>ジョウカソウ</t>
    </rPh>
    <rPh sb="512" eb="516">
      <t>ジンソウキボ</t>
    </rPh>
    <rPh sb="517" eb="518">
      <t>タイ</t>
    </rPh>
    <rPh sb="520" eb="522">
      <t>コア</t>
    </rPh>
    <rPh sb="525" eb="527">
      <t>ニンズウ</t>
    </rPh>
    <rPh sb="528" eb="529">
      <t>スク</t>
    </rPh>
    <rPh sb="533" eb="534">
      <t>ナド</t>
    </rPh>
    <rPh sb="535" eb="536">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</si>
</sst>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3"/>
      <color theme="3"/>
      <name val="ＭＳ 明朝"/>
      <family val="2"/>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9D-4399-88B3-E9CDAD28C1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9D-4399-88B3-E9CDAD28C1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43.97</c:v>
                </c:pt>
                <c:pt idx="1">
                  <c:v>46.21</c:v>
                </c:pt>
                <c:pt idx="2">
                  <c:v>48.45</c:v>
                </c:pt>
                <c:pt idx="3">
                  <c:v>47.2</c:v>
                </c:pt>
                <c:pt idx="4">
                  <c:v>46.4</c:v>
                </c:pt>
              </c:numCache>
            </c:numRef>
          </c:val>
          <c:extLst>
            <c:ext xmlns:c16="http://schemas.microsoft.com/office/drawing/2014/chart" uri="{C3380CC4-5D6E-409C-BE32-E72D297353CC}">
              <c16:uniqueId val="{00000000-B3A7-4448-A305-067A76A671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B3A7-4448-A305-067A76A671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04E-40D9-8FF8-D64CE980E3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704E-40D9-8FF8-D64CE980E3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57.34</c:v>
                </c:pt>
                <c:pt idx="1">
                  <c:v>58.35</c:v>
                </c:pt>
                <c:pt idx="2">
                  <c:v>61.31</c:v>
                </c:pt>
                <c:pt idx="3">
                  <c:v>62.3</c:v>
                </c:pt>
                <c:pt idx="4">
                  <c:v>61.22</c:v>
                </c:pt>
              </c:numCache>
            </c:numRef>
          </c:val>
          <c:extLst>
            <c:ext xmlns:c16="http://schemas.microsoft.com/office/drawing/2014/chart" uri="{C3380CC4-5D6E-409C-BE32-E72D297353CC}">
              <c16:uniqueId val="{00000000-7FBC-4161-A3B0-3B251305E6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88.66</c:v>
                </c:pt>
                <c:pt idx="1">
                  <c:v>96.05</c:v>
                </c:pt>
                <c:pt idx="2">
                  <c:v>99.03</c:v>
                </c:pt>
                <c:pt idx="3">
                  <c:v>100.41</c:v>
                </c:pt>
                <c:pt idx="4">
                  <c:v>100.17</c:v>
                </c:pt>
              </c:numCache>
            </c:numRef>
          </c:val>
          <c:smooth val="0"/>
          <c:extLst>
            <c:ext xmlns:c16="http://schemas.microsoft.com/office/drawing/2014/chart" uri="{C3380CC4-5D6E-409C-BE32-E72D297353CC}">
              <c16:uniqueId val="{00000001-7FBC-4161-A3B0-3B251305E6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23.03</c:v>
                </c:pt>
                <c:pt idx="1">
                  <c:v>26.49</c:v>
                </c:pt>
                <c:pt idx="2">
                  <c:v>30.45</c:v>
                </c:pt>
                <c:pt idx="3">
                  <c:v>34.659999999999997</c:v>
                </c:pt>
                <c:pt idx="4">
                  <c:v>38.799999999999997</c:v>
                </c:pt>
              </c:numCache>
            </c:numRef>
          </c:val>
          <c:extLst>
            <c:ext xmlns:c16="http://schemas.microsoft.com/office/drawing/2014/chart" uri="{C3380CC4-5D6E-409C-BE32-E72D297353CC}">
              <c16:uniqueId val="{00000000-B913-4C22-BF98-74E5A35F7A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21.11</c:v>
                </c:pt>
                <c:pt idx="1">
                  <c:v>23.76</c:v>
                </c:pt>
                <c:pt idx="2">
                  <c:v>15.74</c:v>
                </c:pt>
                <c:pt idx="3">
                  <c:v>21.02</c:v>
                </c:pt>
                <c:pt idx="4">
                  <c:v>24.31</c:v>
                </c:pt>
              </c:numCache>
            </c:numRef>
          </c:val>
          <c:smooth val="0"/>
          <c:extLst>
            <c:ext xmlns:c16="http://schemas.microsoft.com/office/drawing/2014/chart" uri="{C3380CC4-5D6E-409C-BE32-E72D297353CC}">
              <c16:uniqueId val="{00000001-B913-4C22-BF98-74E5A35F7A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73-40C2-9F4B-C11B4DF368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73-40C2-9F4B-C11B4DF368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790.11</c:v>
                </c:pt>
                <c:pt idx="1">
                  <c:v>910.52</c:v>
                </c:pt>
                <c:pt idx="2">
                  <c:v>1012.93</c:v>
                </c:pt>
                <c:pt idx="3">
                  <c:v>1179.29</c:v>
                </c:pt>
                <c:pt idx="4">
                  <c:v>1347.64</c:v>
                </c:pt>
              </c:numCache>
            </c:numRef>
          </c:val>
          <c:extLst>
            <c:ext xmlns:c16="http://schemas.microsoft.com/office/drawing/2014/chart" uri="{C3380CC4-5D6E-409C-BE32-E72D297353CC}">
              <c16:uniqueId val="{00000000-6F03-411A-A4D1-B901C8E18E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132.37</c:v>
                </c:pt>
                <c:pt idx="1">
                  <c:v>123.82</c:v>
                </c:pt>
                <c:pt idx="2">
                  <c:v>74.239999999999995</c:v>
                </c:pt>
                <c:pt idx="3">
                  <c:v>83.92</c:v>
                </c:pt>
                <c:pt idx="4">
                  <c:v>89.31</c:v>
                </c:pt>
              </c:numCache>
            </c:numRef>
          </c:val>
          <c:smooth val="0"/>
          <c:extLst>
            <c:ext xmlns:c16="http://schemas.microsoft.com/office/drawing/2014/chart" uri="{C3380CC4-5D6E-409C-BE32-E72D297353CC}">
              <c16:uniqueId val="{00000001-6F03-411A-A4D1-B901C8E18E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11.67</c:v>
                </c:pt>
                <c:pt idx="1">
                  <c:v>17.61</c:v>
                </c:pt>
                <c:pt idx="2">
                  <c:v>16.11</c:v>
                </c:pt>
                <c:pt idx="3">
                  <c:v>17.059999999999999</c:v>
                </c:pt>
                <c:pt idx="4">
                  <c:v>15.08</c:v>
                </c:pt>
              </c:numCache>
            </c:numRef>
          </c:val>
          <c:extLst>
            <c:ext xmlns:c16="http://schemas.microsoft.com/office/drawing/2014/chart" uri="{C3380CC4-5D6E-409C-BE32-E72D297353CC}">
              <c16:uniqueId val="{00000000-8A6F-43CB-8D24-CAC49FF908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104.38</c:v>
                </c:pt>
                <c:pt idx="1">
                  <c:v>89.72</c:v>
                </c:pt>
                <c:pt idx="2">
                  <c:v>100.47</c:v>
                </c:pt>
                <c:pt idx="3">
                  <c:v>122.71</c:v>
                </c:pt>
                <c:pt idx="4">
                  <c:v>138.19999999999999</c:v>
                </c:pt>
              </c:numCache>
            </c:numRef>
          </c:val>
          <c:smooth val="0"/>
          <c:extLst>
            <c:ext xmlns:c16="http://schemas.microsoft.com/office/drawing/2014/chart" uri="{C3380CC4-5D6E-409C-BE32-E72D297353CC}">
              <c16:uniqueId val="{00000001-8A6F-43CB-8D24-CAC49FF908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468.73</c:v>
                </c:pt>
                <c:pt idx="1">
                  <c:v>451.45</c:v>
                </c:pt>
                <c:pt idx="2">
                  <c:v>390.77</c:v>
                </c:pt>
                <c:pt idx="3">
                  <c:v>364.87</c:v>
                </c:pt>
                <c:pt idx="4">
                  <c:v>353.81</c:v>
                </c:pt>
              </c:numCache>
            </c:numRef>
          </c:val>
          <c:extLst>
            <c:ext xmlns:c16="http://schemas.microsoft.com/office/drawing/2014/chart" uri="{C3380CC4-5D6E-409C-BE32-E72D297353CC}">
              <c16:uniqueId val="{00000000-B982-413A-AE73-20DDFD77EE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B982-413A-AE73-20DDFD77EE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36.92</c:v>
                </c:pt>
                <c:pt idx="1">
                  <c:v>37.909999999999997</c:v>
                </c:pt>
                <c:pt idx="2">
                  <c:v>38.409999999999997</c:v>
                </c:pt>
                <c:pt idx="3">
                  <c:v>40.22</c:v>
                </c:pt>
                <c:pt idx="4">
                  <c:v>39.03</c:v>
                </c:pt>
              </c:numCache>
            </c:numRef>
          </c:val>
          <c:extLst>
            <c:ext xmlns:c16="http://schemas.microsoft.com/office/drawing/2014/chart" uri="{C3380CC4-5D6E-409C-BE32-E72D297353CC}">
              <c16:uniqueId val="{00000000-FDD1-4A25-8A88-EB39BE6204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FDD1-4A25-8A88-EB39BE6204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423.66</c:v>
                </c:pt>
                <c:pt idx="1">
                  <c:v>418.17</c:v>
                </c:pt>
                <c:pt idx="2">
                  <c:v>415.13</c:v>
                </c:pt>
                <c:pt idx="3">
                  <c:v>396.89</c:v>
                </c:pt>
                <c:pt idx="4">
                  <c:v>408.91</c:v>
                </c:pt>
              </c:numCache>
            </c:numRef>
          </c:val>
          <c:extLst>
            <c:ext xmlns:c16="http://schemas.microsoft.com/office/drawing/2014/chart" uri="{C3380CC4-5D6E-409C-BE32-E72D297353CC}">
              <c16:uniqueId val="{00000000-CE61-4198-9E1F-B97FA20213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CE61-4198-9E1F-B97FA20213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6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松江市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自治体職員</v>
      </c>
      <c r="AE8" s="66"/>
      <c r="AF8" s="66"/>
      <c r="AG8" s="66"/>
      <c r="AH8" s="66"/>
      <c r="AI8" s="66"/>
      <c r="AJ8" s="66"/>
      <c r="AK8" s="3"/>
      <c r="AL8" s="46">
        <f>データ!S6</f>
        <v>197843</v>
      </c>
      <c r="AM8" s="46"/>
      <c r="AN8" s="46"/>
      <c r="AO8" s="46"/>
      <c r="AP8" s="46"/>
      <c r="AQ8" s="46"/>
      <c r="AR8" s="46"/>
      <c r="AS8" s="46"/>
      <c r="AT8" s="45">
        <f>データ!T6</f>
        <v>572.99</v>
      </c>
      <c r="AU8" s="45"/>
      <c r="AV8" s="45"/>
      <c r="AW8" s="45"/>
      <c r="AX8" s="45"/>
      <c r="AY8" s="45"/>
      <c r="AZ8" s="45"/>
      <c r="BA8" s="45"/>
      <c r="BB8" s="45">
        <f>データ!U6</f>
        <v>345.28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29.87</v>
      </c>
      <c r="J10" s="45"/>
      <c r="K10" s="45"/>
      <c r="L10" s="45"/>
      <c r="M10" s="45"/>
      <c r="N10" s="45"/>
      <c r="O10" s="45"/>
      <c r="P10" s="45">
        <f>データ!P6</f>
        <v>0.77</v>
      </c>
      <c r="Q10" s="45"/>
      <c r="R10" s="45"/>
      <c r="S10" s="45"/>
      <c r="T10" s="45"/>
      <c r="U10" s="45"/>
      <c r="V10" s="45"/>
      <c r="W10" s="45">
        <f>データ!Q6</f>
        <v>100</v>
      </c>
      <c r="X10" s="45"/>
      <c r="Y10" s="45"/>
      <c r="Z10" s="45"/>
      <c r="AA10" s="45"/>
      <c r="AB10" s="45"/>
      <c r="AC10" s="45"/>
      <c r="AD10" s="46">
        <f>データ!R6</f>
        <v>3080</v>
      </c>
      <c r="AE10" s="46"/>
      <c r="AF10" s="46"/>
      <c r="AG10" s="46"/>
      <c r="AH10" s="46"/>
      <c r="AI10" s="46"/>
      <c r="AJ10" s="46"/>
      <c r="AK10" s="2"/>
      <c r="AL10" s="46">
        <f>データ!V6</f>
        <v>1513</v>
      </c>
      <c r="AM10" s="46"/>
      <c r="AN10" s="46"/>
      <c r="AO10" s="46"/>
      <c r="AP10" s="46"/>
      <c r="AQ10" s="46"/>
      <c r="AR10" s="46"/>
      <c r="AS10" s="46"/>
      <c r="AT10" s="45">
        <f>データ!W6</f>
        <v>215.85</v>
      </c>
      <c r="AU10" s="45"/>
      <c r="AV10" s="45"/>
      <c r="AW10" s="45"/>
      <c r="AX10" s="45"/>
      <c r="AY10" s="45"/>
      <c r="AZ10" s="45"/>
      <c r="BA10" s="45"/>
      <c r="BB10" s="45">
        <f>データ!X6</f>
        <v>7.01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6Y9cnbLGdBtFCNUJnrQRVA7Zv8O9ADa0mqi8RKOkFzbZibwmT2Nu6iX7DW8sA05+J08wSykqf7Zd5brbs5F30A==" saltValue="mzKrC7Q3kjZovcphSf4J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18</v>
      </c>
      <c r="F6" s="19">
        <f t="shared" si="3"/>
        <v>0</v>
      </c>
      <c r="G6" s="19">
        <f t="shared" si="3"/>
        <v>0</v>
      </c>
      <c r="H6" s="19" t="str">
        <f t="shared" si="3"/>
        <v>島根県　松江市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29.87</v>
      </c>
      <c r="P6" s="20">
        <f t="shared" si="3"/>
        <v>0.77</v>
      </c>
      <c r="Q6" s="20">
        <f t="shared" si="3"/>
        <v>100</v>
      </c>
      <c r="R6" s="20">
        <f t="shared" si="3"/>
        <v>3080</v>
      </c>
      <c r="S6" s="20">
        <f t="shared" si="3"/>
        <v>197843</v>
      </c>
      <c r="T6" s="20">
        <f t="shared" si="3"/>
        <v>572.99</v>
      </c>
      <c r="U6" s="20">
        <f t="shared" si="3"/>
        <v>345.28</v>
      </c>
      <c r="V6" s="20">
        <f t="shared" si="3"/>
        <v>1513</v>
      </c>
      <c r="W6" s="20">
        <f t="shared" si="3"/>
        <v>215.85</v>
      </c>
      <c r="X6" s="20">
        <f t="shared" si="3"/>
        <v>7.01</v>
      </c>
      <c r="Y6" s="21">
        <f>IF(Y7="",NA(),Y7)</f>
        <v>57.34</v>
      </c>
      <c r="Z6" s="21">
        <f t="shared" ref="Z6:AH6" si="4">IF(Z7="",NA(),Z7)</f>
        <v>58.35</v>
      </c>
      <c r="AA6" s="21">
        <f t="shared" si="4"/>
        <v>61.31</v>
      </c>
      <c r="AB6" s="21">
        <f t="shared" si="4"/>
        <v>62.3</v>
      </c>
      <c r="AC6" s="21">
        <f t="shared" si="4"/>
        <v>61.22</v>
      </c>
      <c r="AD6" s="21">
        <f t="shared" si="4"/>
        <v>88.66</v>
      </c>
      <c r="AE6" s="21">
        <f t="shared" si="4"/>
        <v>96.05</v>
      </c>
      <c r="AF6" s="21">
        <f t="shared" si="4"/>
        <v>99.03</v>
      </c>
      <c r="AG6" s="21">
        <f t="shared" si="4"/>
        <v>100.41</v>
      </c>
      <c r="AH6" s="21">
        <f t="shared" si="4"/>
        <v>100.17</v>
      </c>
      <c r="AI6" s="20" t="str">
        <f>IF(AI7="","",IF(AI7="-","【-】","【"&amp;SUBSTITUTE(TEXT(AI7,"#,##0.00"),"-","△")&amp;"】"))</f>
        <v>【100.42】</v>
      </c>
      <c r="AJ6" s="21">
        <f>IF(AJ7="",NA(),AJ7)</f>
        <v>790.11</v>
      </c>
      <c r="AK6" s="21">
        <f t="shared" ref="AK6:AS6" si="5">IF(AK7="",NA(),AK7)</f>
        <v>910.52</v>
      </c>
      <c r="AL6" s="21">
        <f t="shared" si="5"/>
        <v>1012.93</v>
      </c>
      <c r="AM6" s="21">
        <f t="shared" si="5"/>
        <v>1179.29</v>
      </c>
      <c r="AN6" s="21">
        <f t="shared" si="5"/>
        <v>1347.64</v>
      </c>
      <c r="AO6" s="21">
        <f t="shared" si="5"/>
        <v>132.37</v>
      </c>
      <c r="AP6" s="21">
        <f t="shared" si="5"/>
        <v>123.82</v>
      </c>
      <c r="AQ6" s="21">
        <f t="shared" si="5"/>
        <v>74.239999999999995</v>
      </c>
      <c r="AR6" s="21">
        <f t="shared" si="5"/>
        <v>83.92</v>
      </c>
      <c r="AS6" s="21">
        <f t="shared" si="5"/>
        <v>89.31</v>
      </c>
      <c r="AT6" s="20" t="str">
        <f>IF(AT7="","",IF(AT7="-","【-】","【"&amp;SUBSTITUTE(TEXT(AT7,"#,##0.00"),"-","△")&amp;"】"))</f>
        <v>【82.66】</v>
      </c>
      <c r="AU6" s="21">
        <f>IF(AU7="",NA(),AU7)</f>
        <v>11.67</v>
      </c>
      <c r="AV6" s="21">
        <f t="shared" ref="AV6:BD6" si="6">IF(AV7="",NA(),AV7)</f>
        <v>17.61</v>
      </c>
      <c r="AW6" s="21">
        <f t="shared" si="6"/>
        <v>16.11</v>
      </c>
      <c r="AX6" s="21">
        <f t="shared" si="6"/>
        <v>17.059999999999999</v>
      </c>
      <c r="AY6" s="21">
        <f t="shared" si="6"/>
        <v>15.08</v>
      </c>
      <c r="AZ6" s="21">
        <f t="shared" si="6"/>
        <v>104.38</v>
      </c>
      <c r="BA6" s="21">
        <f t="shared" si="6"/>
        <v>89.72</v>
      </c>
      <c r="BB6" s="21">
        <f t="shared" si="6"/>
        <v>100.47</v>
      </c>
      <c r="BC6" s="21">
        <f t="shared" si="6"/>
        <v>122.71</v>
      </c>
      <c r="BD6" s="21">
        <f t="shared" si="6"/>
        <v>138.19999999999999</v>
      </c>
      <c r="BE6" s="20" t="str">
        <f>IF(BE7="","",IF(BE7="-","【-】","【"&amp;SUBSTITUTE(TEXT(BE7,"#,##0.00"),"-","△")&amp;"】"))</f>
        <v>【140.15】</v>
      </c>
      <c r="BF6" s="21">
        <f>IF(BF7="",NA(),BF7)</f>
        <v>468.73</v>
      </c>
      <c r="BG6" s="21">
        <f t="shared" ref="BG6:BO6" si="7">IF(BG7="",NA(),BG7)</f>
        <v>451.45</v>
      </c>
      <c r="BH6" s="21">
        <f t="shared" si="7"/>
        <v>390.77</v>
      </c>
      <c r="BI6" s="21">
        <f t="shared" si="7"/>
        <v>364.87</v>
      </c>
      <c r="BJ6" s="21">
        <f t="shared" si="7"/>
        <v>353.81</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36.92</v>
      </c>
      <c r="BR6" s="21">
        <f t="shared" ref="BR6:BZ6" si="8">IF(BR7="",NA(),BR7)</f>
        <v>37.909999999999997</v>
      </c>
      <c r="BS6" s="21">
        <f t="shared" si="8"/>
        <v>38.409999999999997</v>
      </c>
      <c r="BT6" s="21">
        <f t="shared" si="8"/>
        <v>40.22</v>
      </c>
      <c r="BU6" s="21">
        <f t="shared" si="8"/>
        <v>39.03</v>
      </c>
      <c r="BV6" s="21">
        <f t="shared" si="8"/>
        <v>63.06</v>
      </c>
      <c r="BW6" s="21">
        <f t="shared" si="8"/>
        <v>62.5</v>
      </c>
      <c r="BX6" s="21">
        <f t="shared" si="8"/>
        <v>60.59</v>
      </c>
      <c r="BY6" s="21">
        <f t="shared" si="8"/>
        <v>60</v>
      </c>
      <c r="BZ6" s="21">
        <f t="shared" si="8"/>
        <v>59.01</v>
      </c>
      <c r="CA6" s="20" t="str">
        <f>IF(CA7="","",IF(CA7="-","【-】","【"&amp;SUBSTITUTE(TEXT(CA7,"#,##0.00"),"-","△")&amp;"】"))</f>
        <v>【57.03】</v>
      </c>
      <c r="CB6" s="21">
        <f>IF(CB7="",NA(),CB7)</f>
        <v>423.66</v>
      </c>
      <c r="CC6" s="21">
        <f t="shared" ref="CC6:CK6" si="9">IF(CC7="",NA(),CC7)</f>
        <v>418.17</v>
      </c>
      <c r="CD6" s="21">
        <f t="shared" si="9"/>
        <v>415.13</v>
      </c>
      <c r="CE6" s="21">
        <f t="shared" si="9"/>
        <v>396.89</v>
      </c>
      <c r="CF6" s="21">
        <f t="shared" si="9"/>
        <v>408.91</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43.97</v>
      </c>
      <c r="CN6" s="21">
        <f t="shared" ref="CN6:CV6" si="10">IF(CN7="",NA(),CN7)</f>
        <v>46.21</v>
      </c>
      <c r="CO6" s="21">
        <f t="shared" si="10"/>
        <v>48.45</v>
      </c>
      <c r="CP6" s="21">
        <f t="shared" si="10"/>
        <v>47.2</v>
      </c>
      <c r="CQ6" s="21">
        <f t="shared" si="10"/>
        <v>46.4</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1">
        <f>IF(DI7="",NA(),DI7)</f>
        <v>23.03</v>
      </c>
      <c r="DJ6" s="21">
        <f t="shared" ref="DJ6:DR6" si="12">IF(DJ7="",NA(),DJ7)</f>
        <v>26.49</v>
      </c>
      <c r="DK6" s="21">
        <f t="shared" si="12"/>
        <v>30.45</v>
      </c>
      <c r="DL6" s="21">
        <f t="shared" si="12"/>
        <v>34.659999999999997</v>
      </c>
      <c r="DM6" s="21">
        <f t="shared" si="12"/>
        <v>38.799999999999997</v>
      </c>
      <c r="DN6" s="21">
        <f t="shared" si="12"/>
        <v>21.11</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322016</v>
      </c>
      <c r="D7" s="23">
        <v>46</v>
      </c>
      <c r="E7" s="23">
        <v>18</v>
      </c>
      <c r="F7" s="23">
        <v>0</v>
      </c>
      <c r="G7" s="23">
        <v>0</v>
      </c>
      <c r="H7" s="23" t="s">
        <v>96</v>
      </c>
      <c r="I7" s="23" t="s">
        <v>97</v>
      </c>
      <c r="J7" s="23" t="s">
        <v>98</v>
      </c>
      <c r="K7" s="23" t="s">
        <v>99</v>
      </c>
      <c r="L7" s="23" t="s">
        <v>100</v>
      </c>
      <c r="M7" s="23" t="s">
        <v>101</v>
      </c>
      <c r="N7" s="24" t="s">
        <v>102</v>
      </c>
      <c r="O7" s="24">
        <v>29.87</v>
      </c>
      <c r="P7" s="24">
        <v>0.77</v>
      </c>
      <c r="Q7" s="24">
        <v>100</v>
      </c>
      <c r="R7" s="24">
        <v>3080</v>
      </c>
      <c r="S7" s="24">
        <v>197843</v>
      </c>
      <c r="T7" s="24">
        <v>572.99</v>
      </c>
      <c r="U7" s="24">
        <v>345.28</v>
      </c>
      <c r="V7" s="24">
        <v>1513</v>
      </c>
      <c r="W7" s="24">
        <v>215.85</v>
      </c>
      <c r="X7" s="24">
        <v>7.01</v>
      </c>
      <c r="Y7" s="24">
        <v>57.34</v>
      </c>
      <c r="Z7" s="24">
        <v>58.35</v>
      </c>
      <c r="AA7" s="24">
        <v>61.31</v>
      </c>
      <c r="AB7" s="24">
        <v>62.3</v>
      </c>
      <c r="AC7" s="24">
        <v>61.22</v>
      </c>
      <c r="AD7" s="24">
        <v>88.66</v>
      </c>
      <c r="AE7" s="24">
        <v>96.05</v>
      </c>
      <c r="AF7" s="24">
        <v>99.03</v>
      </c>
      <c r="AG7" s="24">
        <v>100.41</v>
      </c>
      <c r="AH7" s="24">
        <v>100.17</v>
      </c>
      <c r="AI7" s="24">
        <v>100.42</v>
      </c>
      <c r="AJ7" s="24">
        <v>790.11</v>
      </c>
      <c r="AK7" s="24">
        <v>910.52</v>
      </c>
      <c r="AL7" s="24">
        <v>1012.93</v>
      </c>
      <c r="AM7" s="24">
        <v>1179.29</v>
      </c>
      <c r="AN7" s="24">
        <v>1347.64</v>
      </c>
      <c r="AO7" s="24">
        <v>132.37</v>
      </c>
      <c r="AP7" s="24">
        <v>123.82</v>
      </c>
      <c r="AQ7" s="24">
        <v>74.239999999999995</v>
      </c>
      <c r="AR7" s="24">
        <v>83.92</v>
      </c>
      <c r="AS7" s="24">
        <v>89.31</v>
      </c>
      <c r="AT7" s="24">
        <v>82.66</v>
      </c>
      <c r="AU7" s="24">
        <v>11.67</v>
      </c>
      <c r="AV7" s="24">
        <v>17.61</v>
      </c>
      <c r="AW7" s="24">
        <v>16.11</v>
      </c>
      <c r="AX7" s="24">
        <v>17.059999999999999</v>
      </c>
      <c r="AY7" s="24">
        <v>15.08</v>
      </c>
      <c r="AZ7" s="24">
        <v>104.38</v>
      </c>
      <c r="BA7" s="24">
        <v>89.72</v>
      </c>
      <c r="BB7" s="24">
        <v>100.47</v>
      </c>
      <c r="BC7" s="24">
        <v>122.71</v>
      </c>
      <c r="BD7" s="24">
        <v>138.19999999999999</v>
      </c>
      <c r="BE7" s="24">
        <v>140.15</v>
      </c>
      <c r="BF7" s="24">
        <v>468.73</v>
      </c>
      <c r="BG7" s="24">
        <v>451.45</v>
      </c>
      <c r="BH7" s="24">
        <v>390.77</v>
      </c>
      <c r="BI7" s="24">
        <v>364.87</v>
      </c>
      <c r="BJ7" s="24">
        <v>353.81</v>
      </c>
      <c r="BK7" s="24">
        <v>296.89</v>
      </c>
      <c r="BL7" s="24">
        <v>270.57</v>
      </c>
      <c r="BM7" s="24">
        <v>294.27</v>
      </c>
      <c r="BN7" s="24">
        <v>294.08999999999997</v>
      </c>
      <c r="BO7" s="24">
        <v>294.08999999999997</v>
      </c>
      <c r="BP7" s="24">
        <v>307.39</v>
      </c>
      <c r="BQ7" s="24">
        <v>36.92</v>
      </c>
      <c r="BR7" s="24">
        <v>37.909999999999997</v>
      </c>
      <c r="BS7" s="24">
        <v>38.409999999999997</v>
      </c>
      <c r="BT7" s="24">
        <v>40.22</v>
      </c>
      <c r="BU7" s="24">
        <v>39.03</v>
      </c>
      <c r="BV7" s="24">
        <v>63.06</v>
      </c>
      <c r="BW7" s="24">
        <v>62.5</v>
      </c>
      <c r="BX7" s="24">
        <v>60.59</v>
      </c>
      <c r="BY7" s="24">
        <v>60</v>
      </c>
      <c r="BZ7" s="24">
        <v>59.01</v>
      </c>
      <c r="CA7" s="24">
        <v>57.03</v>
      </c>
      <c r="CB7" s="24">
        <v>423.66</v>
      </c>
      <c r="CC7" s="24">
        <v>418.17</v>
      </c>
      <c r="CD7" s="24">
        <v>415.13</v>
      </c>
      <c r="CE7" s="24">
        <v>396.89</v>
      </c>
      <c r="CF7" s="24">
        <v>408.91</v>
      </c>
      <c r="CG7" s="24">
        <v>264.77</v>
      </c>
      <c r="CH7" s="24">
        <v>269.33</v>
      </c>
      <c r="CI7" s="24">
        <v>280.23</v>
      </c>
      <c r="CJ7" s="24">
        <v>282.70999999999998</v>
      </c>
      <c r="CK7" s="24">
        <v>291.82</v>
      </c>
      <c r="CL7" s="24">
        <v>294.83</v>
      </c>
      <c r="CM7" s="24">
        <v>43.97</v>
      </c>
      <c r="CN7" s="24">
        <v>46.21</v>
      </c>
      <c r="CO7" s="24">
        <v>48.45</v>
      </c>
      <c r="CP7" s="24">
        <v>47.2</v>
      </c>
      <c r="CQ7" s="24">
        <v>46.4</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v>23.03</v>
      </c>
      <c r="DJ7" s="24">
        <v>26.49</v>
      </c>
      <c r="DK7" s="24">
        <v>30.45</v>
      </c>
      <c r="DL7" s="24">
        <v>34.659999999999997</v>
      </c>
      <c r="DM7" s="24">
        <v>38.799999999999997</v>
      </c>
      <c r="DN7" s="24">
        <v>21.11</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2024-02-02T07:41:22Z</cp:lastPrinted>
  <dcterms:created xsi:type="dcterms:W3CDTF">2023-12-12T01:08:00Z</dcterms:created>
  <dcterms:modified xsi:type="dcterms:W3CDTF">2024-02-02T07:41:24Z</dcterms:modified>
  <cp:category/>
</cp:coreProperties>
</file>