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82F5CFB1-D5FD-4ECE-A558-67745F86CC33}" xr6:coauthVersionLast="47" xr6:coauthVersionMax="47" xr10:uidLastSave="{00000000-0000-0000-0000-000000000000}"/>
  <workbookProtection workbookAlgorithmName="SHA-512" workbookHashValue="EZlUBmhpUlgkz2vxFFVwtZitUakTKHxJzwF5E1unR8abzqonsYwCvY9DTU2DXNd0uQEZD5td/G6JuJVgmYiZng==" workbookSaltValue="kWCfJnRvj21CcdnZKZqJI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P10" i="4"/>
  <c r="B10" i="4"/>
  <c r="BB8" i="4"/>
  <c r="AT8" i="4"/>
  <c r="AD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<sst xmlns="http://schemas.openxmlformats.org/spreadsheetml/2006/main" count="231" uniqueCount="117">
  <si>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</si>
  <si>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</si>
  <si>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</si>
  <si>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</si>
  <si>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</si>
  <si>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</si>
  <si>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</si>
  <si>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</si>
  <si>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</si>
  <si>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</si>
  <si>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</si>
  <si>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</si>
  <si>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</si>
  <si>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</si>
  <si>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</si>
  <si>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</si>
  <si>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</si>
  <si>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</si>
  <si>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</si>
  <si>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</si>
  <si>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</si>
  <si>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</si>
  <si>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</si>
  <si>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</si>
  <si>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</si>
  <si>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</si>
  <si>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</si>
  <si>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</si>
  <si>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</si>
  <si>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</si>
  <si>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</si>
  <si>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</si>
  <si>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</si>
  <si>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</si>
  <si>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</si>
  <si>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</si>
  <si>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</si>
  <si>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</si>
  <si>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</si>
  <si>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</si>
  <si>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</si>
  <si>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</si>
  <si>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</si>
  <si>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</si>
  <si>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</si>
  <si>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</si>
  <si>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</si>
  <si>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</si>
  <si>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</si>
  <si>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</si>
  <si>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</si>
  <si>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</si>
  <si>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</si>
  <si>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</si>
  <si>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</si>
  <si>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</si>
  <si>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</si>
  <si>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</si>
  <si>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</si>
  <si>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</si>
  <si>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</si>
  <si>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</si>
  <si>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</si>
  <si>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</si>
  <si>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</si>
  <si>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</si>
  <si>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</si>
  <si>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</si>
  <si>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</si>
  <si>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</si>
  <si>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</si>
  <si>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</si>
  <si>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</si>
  <si>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</si>
  <si>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</si>
  <si>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</si>
  <si>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</si>
  <si>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</si>
  <si>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</si>
  <si>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</si>
  <si>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</si>
  <si>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</si>
  <si>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</si>
  <si>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</si>
  <si>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</si>
  <si>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</si>
  <si>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</si>
  <si>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</si>
  <si>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</si>
  <si>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</si>
  <si>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</si>
  <si>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</si>
  <si>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</si>
  <si>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</si>
  <si>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</si>
  <si>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</si>
  <si>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</si>
  <si>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</si>
  <si>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</si>
  <si>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</si>
  <si>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</si>
  <si>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</si>
  <si>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</si>
  <si>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</si>
  <si>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</si>
  <si>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</si>
  <si>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</si>
  <si>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</si>
  <si>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</si>
  <si>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</si>
  <si>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</si>
  <si>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</si>
  <si>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</si>
  <si>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</si>
  <si>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当事業は、平成26年度に面整備事業が完了している。
　償却資産の大半を占める管渠は現時点で老朽化の度合は低いが、処理場の機器等については法定耐用年数を超えるものが相当数あるため、ストックマネジメント計画に基づき更新を進めている。
　①有形固定資産減価償却率は、類似団体に比べ低い状況であるが、年々上昇している。また、今後も上昇するものと見込んでいる。
　②管渠老朽化率は、法定耐用年数に達したものがないことから0%となっている。
　③管渠改善率は、当年度は一部の管渠において改修を実施しているが、これは支障移転によるものである。
　なお、当事業の汚水は、すべて島根県管理の流域下水道に接続して処理しており、処理場は有していない。</t>
    <rPh sb="100" eb="102">
      <t>ケイカク</t>
    </rPh>
    <rPh sb="103" eb="104">
      <t>モト</t>
    </rPh>
    <rPh sb="109" eb="110">
      <t>スス</t>
    </rPh>
    <rPh sb="225" eb="228">
      <t>トウネンド</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</si>
  <si>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</si>
  <si>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34%で、繰出基準に基づく一般会計繰入金など使用料以外の収入を含めても費用を賄えていないが、経常費用の減少により①経常収支比率が上昇した。一方、損失は繰越利益剰余金と相殺し、②累積欠損金は発生しなかった。
　③当年度は未収金及び未収収益の微減により前年度とほぼ同じであった。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収入及び費用は微減し経費回収率・汚水処理原価はほぼ横ばいとなった。
　⑦施設利用率は類似団体と比較し上回っているので、適切な施設規模の維持に努めたい。
　H26年度に面整備が概成しており、⑧水洗化率の大幅な上昇は見込めない状況であるが、接続勧奨や排水設備の戸別調査を行い、未接続世帯の接続促進を引き続き行う。</t>
    <rPh sb="142" eb="146">
      <t>ケイジョウヒヨウ</t>
    </rPh>
    <rPh sb="147" eb="149">
      <t>ゲンショウ</t>
    </rPh>
    <rPh sb="160" eb="162">
      <t>ジョウショウ</t>
    </rPh>
    <rPh sb="165" eb="167">
      <t>イッポウ</t>
    </rPh>
    <rPh sb="168" eb="170">
      <t>ソンシツ</t>
    </rPh>
    <rPh sb="171" eb="178">
      <t>クリコシリエキジョウヨキン</t>
    </rPh>
    <rPh sb="179" eb="181">
      <t>ソウサイ</t>
    </rPh>
    <rPh sb="201" eb="204">
      <t>トウネンド</t>
    </rPh>
    <rPh sb="205" eb="208">
      <t>ミシュウキン</t>
    </rPh>
    <rPh sb="208" eb="209">
      <t>オヨ</t>
    </rPh>
    <rPh sb="210" eb="214">
      <t>ミシュウシュウエキ</t>
    </rPh>
    <rPh sb="215" eb="217">
      <t>ビゲン</t>
    </rPh>
    <rPh sb="220" eb="223">
      <t>ゼンネンド</t>
    </rPh>
    <rPh sb="226" eb="227">
      <t>オナ</t>
    </rPh>
    <rPh sb="320" eb="323">
      <t>シヨウリョウ</t>
    </rPh>
    <rPh sb="323" eb="325">
      <t>イガイ</t>
    </rPh>
    <rPh sb="326" eb="328">
      <t>シュウニュウ</t>
    </rPh>
    <rPh sb="329" eb="330">
      <t>ア</t>
    </rPh>
    <rPh sb="348" eb="351">
      <t>シヨウリョウ</t>
    </rPh>
    <rPh sb="351" eb="353">
      <t>シュウニュウ</t>
    </rPh>
    <rPh sb="353" eb="354">
      <t>オヨ</t>
    </rPh>
    <rPh sb="355" eb="357">
      <t>ヒヨウ</t>
    </rPh>
    <rPh sb="358" eb="360">
      <t>ビゲン</t>
    </rPh>
    <rPh sb="376" eb="377">
      <t>ヨコ</t>
    </rPh>
    <rPh sb="393" eb="397">
      <t>ルイジダンタイ</t>
    </rPh>
    <rPh sb="398" eb="400">
      <t>ヒカク</t>
    </rPh>
    <rPh sb="401" eb="403">
      <t>ウワマワ</t>
    </rPh>
    <rPh sb="410" eb="412">
      <t>テキセツ</t>
    </rPh>
    <rPh sb="413" eb="417">
      <t>シセツキボ</t>
    </rPh>
    <rPh sb="418" eb="420">
      <t>イジ</t>
    </rPh>
    <rPh sb="421" eb="422">
      <t>ツト</t>
    </rPh>
    <rPh sb="431" eb="433">
      <t>ネンド</t>
    </rPh>
    <rPh sb="434" eb="437">
      <t>メンセイビ</t>
    </rPh>
    <rPh sb="438" eb="440">
      <t>ガイセイ</t>
    </rPh>
    <rPh sb="446" eb="450">
      <t>スイセンカリツ</t>
    </rPh>
    <rPh sb="474" eb="478">
      <t>ハイスイセツビ</t>
    </rPh>
    <rPh sb="479" eb="481">
      <t>コベツ</t>
    </rPh>
    <rPh sb="481" eb="483">
      <t>チョウサ</t>
    </rPh>
    <rPh sb="484" eb="485">
      <t>オコナ</t>
    </rPh>
    <rPh sb="498" eb="499">
      <t>ヒ</t>
    </rPh>
    <rPh sb="500" eb="501">
      <t>ツヅ</t>
    </rPh>
    <rPh sb="502" eb="503">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</si>
</sst>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quot;-&quot;">
                  <c:v>7.0000000000000007E-2</c:v>
                </c:pt>
              </c:numCache>
            </c:numRef>
          </c:val>
          <c:extLst>
            <c:ext xmlns:c16="http://schemas.microsoft.com/office/drawing/2014/chart" uri="{C3380CC4-5D6E-409C-BE32-E72D297353CC}">
              <c16:uniqueId val="{00000000-52F1-48A3-9FF5-2E6952DDA9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0.04</c:v>
                </c:pt>
                <c:pt idx="2">
                  <c:v>0.06</c:v>
                </c:pt>
                <c:pt idx="3">
                  <c:v>0.27</c:v>
                </c:pt>
                <c:pt idx="4">
                  <c:v>0.22</c:v>
                </c:pt>
              </c:numCache>
            </c:numRef>
          </c:val>
          <c:smooth val="0"/>
          <c:extLst>
            <c:ext xmlns:c16="http://schemas.microsoft.com/office/drawing/2014/chart" uri="{C3380CC4-5D6E-409C-BE32-E72D297353CC}">
              <c16:uniqueId val="{00000001-52F1-48A3-9FF5-2E6952DDA9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42.85</c:v>
                </c:pt>
                <c:pt idx="1">
                  <c:v>41.94</c:v>
                </c:pt>
                <c:pt idx="2">
                  <c:v>51.21</c:v>
                </c:pt>
                <c:pt idx="3">
                  <c:v>51.21</c:v>
                </c:pt>
                <c:pt idx="4">
                  <c:v>51.39</c:v>
                </c:pt>
              </c:numCache>
            </c:numRef>
          </c:val>
          <c:extLst>
            <c:ext xmlns:c16="http://schemas.microsoft.com/office/drawing/2014/chart" uri="{C3380CC4-5D6E-409C-BE32-E72D297353CC}">
              <c16:uniqueId val="{00000000-AE08-40AB-BB78-E480B39272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45.68</c:v>
                </c:pt>
                <c:pt idx="2">
                  <c:v>45.87</c:v>
                </c:pt>
                <c:pt idx="3">
                  <c:v>44.24</c:v>
                </c:pt>
                <c:pt idx="4">
                  <c:v>45.3</c:v>
                </c:pt>
              </c:numCache>
            </c:numRef>
          </c:val>
          <c:smooth val="0"/>
          <c:extLst>
            <c:ext xmlns:c16="http://schemas.microsoft.com/office/drawing/2014/chart" uri="{C3380CC4-5D6E-409C-BE32-E72D297353CC}">
              <c16:uniqueId val="{00000001-AE08-40AB-BB78-E480B39272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85.4</c:v>
                </c:pt>
                <c:pt idx="1">
                  <c:v>86.36</c:v>
                </c:pt>
                <c:pt idx="2">
                  <c:v>86.95</c:v>
                </c:pt>
                <c:pt idx="3">
                  <c:v>87.09</c:v>
                </c:pt>
                <c:pt idx="4">
                  <c:v>87.15</c:v>
                </c:pt>
              </c:numCache>
            </c:numRef>
          </c:val>
          <c:extLst>
            <c:ext xmlns:c16="http://schemas.microsoft.com/office/drawing/2014/chart" uri="{C3380CC4-5D6E-409C-BE32-E72D297353CC}">
              <c16:uniqueId val="{00000000-2FBC-46C9-AC52-F0E4B30670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87.96</c:v>
                </c:pt>
                <c:pt idx="2">
                  <c:v>87.65</c:v>
                </c:pt>
                <c:pt idx="3">
                  <c:v>88.15</c:v>
                </c:pt>
                <c:pt idx="4">
                  <c:v>88.37</c:v>
                </c:pt>
              </c:numCache>
            </c:numRef>
          </c:val>
          <c:smooth val="0"/>
          <c:extLst>
            <c:ext xmlns:c16="http://schemas.microsoft.com/office/drawing/2014/chart" uri="{C3380CC4-5D6E-409C-BE32-E72D297353CC}">
              <c16:uniqueId val="{00000001-2FBC-46C9-AC52-F0E4B30670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99.4</c:v>
                </c:pt>
                <c:pt idx="1">
                  <c:v>90.8</c:v>
                </c:pt>
                <c:pt idx="2">
                  <c:v>88.42</c:v>
                </c:pt>
                <c:pt idx="3">
                  <c:v>87.13</c:v>
                </c:pt>
                <c:pt idx="4">
                  <c:v>88.11</c:v>
                </c:pt>
              </c:numCache>
            </c:numRef>
          </c:val>
          <c:extLst>
            <c:ext xmlns:c16="http://schemas.microsoft.com/office/drawing/2014/chart" uri="{C3380CC4-5D6E-409C-BE32-E72D297353CC}">
              <c16:uniqueId val="{00000000-A007-42D6-A05B-A89281967B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103.34</c:v>
                </c:pt>
                <c:pt idx="2">
                  <c:v>102.7</c:v>
                </c:pt>
                <c:pt idx="3">
                  <c:v>104.11</c:v>
                </c:pt>
                <c:pt idx="4">
                  <c:v>101.98</c:v>
                </c:pt>
              </c:numCache>
            </c:numRef>
          </c:val>
          <c:smooth val="0"/>
          <c:extLst>
            <c:ext xmlns:c16="http://schemas.microsoft.com/office/drawing/2014/chart" uri="{C3380CC4-5D6E-409C-BE32-E72D297353CC}">
              <c16:uniqueId val="{00000001-A007-42D6-A05B-A89281967B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18.86</c:v>
                </c:pt>
                <c:pt idx="1">
                  <c:v>22.01</c:v>
                </c:pt>
                <c:pt idx="2">
                  <c:v>23.5</c:v>
                </c:pt>
                <c:pt idx="3">
                  <c:v>23.87</c:v>
                </c:pt>
                <c:pt idx="4">
                  <c:v>26.77</c:v>
                </c:pt>
              </c:numCache>
            </c:numRef>
          </c:val>
          <c:extLst>
            <c:ext xmlns:c16="http://schemas.microsoft.com/office/drawing/2014/chart" uri="{C3380CC4-5D6E-409C-BE32-E72D297353CC}">
              <c16:uniqueId val="{00000000-7DBC-4BD3-9377-3160CF6BAB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27.82</c:v>
                </c:pt>
                <c:pt idx="2">
                  <c:v>29.24</c:v>
                </c:pt>
                <c:pt idx="3">
                  <c:v>31.73</c:v>
                </c:pt>
                <c:pt idx="4">
                  <c:v>32.57</c:v>
                </c:pt>
              </c:numCache>
            </c:numRef>
          </c:val>
          <c:smooth val="0"/>
          <c:extLst>
            <c:ext xmlns:c16="http://schemas.microsoft.com/office/drawing/2014/chart" uri="{C3380CC4-5D6E-409C-BE32-E72D297353CC}">
              <c16:uniqueId val="{00000001-7DBC-4BD3-9377-3160CF6BAB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31-4EF0-BBC9-75BD65110F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0.01</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1A31-4EF0-BBC9-75BD65110F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14-4614-A5E7-A8FBBD7C84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29.74</c:v>
                </c:pt>
                <c:pt idx="2">
                  <c:v>48.2</c:v>
                </c:pt>
                <c:pt idx="3">
                  <c:v>46.91</c:v>
                </c:pt>
                <c:pt idx="4">
                  <c:v>52.27</c:v>
                </c:pt>
              </c:numCache>
            </c:numRef>
          </c:val>
          <c:smooth val="0"/>
          <c:extLst>
            <c:ext xmlns:c16="http://schemas.microsoft.com/office/drawing/2014/chart" uri="{C3380CC4-5D6E-409C-BE32-E72D297353CC}">
              <c16:uniqueId val="{00000001-8514-4614-A5E7-A8FBBD7C84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6.74</c:v>
                </c:pt>
                <c:pt idx="1">
                  <c:v>36.32</c:v>
                </c:pt>
                <c:pt idx="2">
                  <c:v>7.2</c:v>
                </c:pt>
                <c:pt idx="3">
                  <c:v>10.79</c:v>
                </c:pt>
                <c:pt idx="4">
                  <c:v>10.59</c:v>
                </c:pt>
              </c:numCache>
            </c:numRef>
          </c:val>
          <c:extLst>
            <c:ext xmlns:c16="http://schemas.microsoft.com/office/drawing/2014/chart" uri="{C3380CC4-5D6E-409C-BE32-E72D297353CC}">
              <c16:uniqueId val="{00000000-C4D0-4395-BF60-589F9F7FE2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53.44</c:v>
                </c:pt>
                <c:pt idx="2">
                  <c:v>46.85</c:v>
                </c:pt>
                <c:pt idx="3">
                  <c:v>44.35</c:v>
                </c:pt>
                <c:pt idx="4">
                  <c:v>41.51</c:v>
                </c:pt>
              </c:numCache>
            </c:numRef>
          </c:val>
          <c:smooth val="0"/>
          <c:extLst>
            <c:ext xmlns:c16="http://schemas.microsoft.com/office/drawing/2014/chart" uri="{C3380CC4-5D6E-409C-BE32-E72D297353CC}">
              <c16:uniqueId val="{00000001-C4D0-4395-BF60-589F9F7FE2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728.47</c:v>
                </c:pt>
                <c:pt idx="1">
                  <c:v>732.13</c:v>
                </c:pt>
                <c:pt idx="2">
                  <c:v>689.25</c:v>
                </c:pt>
                <c:pt idx="3">
                  <c:v>648.69000000000005</c:v>
                </c:pt>
                <c:pt idx="4">
                  <c:v>586.95000000000005</c:v>
                </c:pt>
              </c:numCache>
            </c:numRef>
          </c:val>
          <c:extLst>
            <c:ext xmlns:c16="http://schemas.microsoft.com/office/drawing/2014/chart" uri="{C3380CC4-5D6E-409C-BE32-E72D297353CC}">
              <c16:uniqueId val="{00000000-637A-4986-8132-A8B828C1A5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637A-4986-8132-A8B828C1A5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96.25</c:v>
                </c:pt>
                <c:pt idx="1">
                  <c:v>75.900000000000006</c:v>
                </c:pt>
                <c:pt idx="2">
                  <c:v>71.09</c:v>
                </c:pt>
                <c:pt idx="3">
                  <c:v>68.44</c:v>
                </c:pt>
                <c:pt idx="4">
                  <c:v>71.180000000000007</c:v>
                </c:pt>
              </c:numCache>
            </c:numRef>
          </c:val>
          <c:extLst>
            <c:ext xmlns:c16="http://schemas.microsoft.com/office/drawing/2014/chart" uri="{C3380CC4-5D6E-409C-BE32-E72D297353CC}">
              <c16:uniqueId val="{00000000-A2DC-4B2E-BCA7-5F1EBAB8A4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84.3</c:v>
                </c:pt>
                <c:pt idx="2">
                  <c:v>82.88</c:v>
                </c:pt>
                <c:pt idx="3">
                  <c:v>82.53</c:v>
                </c:pt>
                <c:pt idx="4">
                  <c:v>81.81</c:v>
                </c:pt>
              </c:numCache>
            </c:numRef>
          </c:val>
          <c:smooth val="0"/>
          <c:extLst>
            <c:ext xmlns:c16="http://schemas.microsoft.com/office/drawing/2014/chart" uri="{C3380CC4-5D6E-409C-BE32-E72D297353CC}">
              <c16:uniqueId val="{00000001-A2DC-4B2E-BCA7-5F1EBAB8A4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175.17</c:v>
                </c:pt>
                <c:pt idx="1">
                  <c:v>221.85</c:v>
                </c:pt>
                <c:pt idx="2">
                  <c:v>235.55</c:v>
                </c:pt>
                <c:pt idx="3">
                  <c:v>245.47</c:v>
                </c:pt>
                <c:pt idx="4">
                  <c:v>235.68</c:v>
                </c:pt>
              </c:numCache>
            </c:numRef>
          </c:val>
          <c:extLst>
            <c:ext xmlns:c16="http://schemas.microsoft.com/office/drawing/2014/chart" uri="{C3380CC4-5D6E-409C-BE32-E72D297353CC}">
              <c16:uniqueId val="{00000000-C6EC-4D86-A49D-1C79101E06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185.47</c:v>
                </c:pt>
                <c:pt idx="2">
                  <c:v>187.76</c:v>
                </c:pt>
                <c:pt idx="3">
                  <c:v>190.48</c:v>
                </c:pt>
                <c:pt idx="4">
                  <c:v>193.59</c:v>
                </c:pt>
              </c:numCache>
            </c:numRef>
          </c:val>
          <c:smooth val="0"/>
          <c:extLst>
            <c:ext xmlns:c16="http://schemas.microsoft.com/office/drawing/2014/chart" uri="{C3380CC4-5D6E-409C-BE32-E72D297353CC}">
              <c16:uniqueId val="{00000001-C6EC-4D86-A49D-1C79101E06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25" zoomScale="93" zoomScaleNormal="93" workbookViewId="0">
      <selection activeCell="CF30" sqref="CF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自治体職員</v>
      </c>
      <c r="AE8" s="36"/>
      <c r="AF8" s="36"/>
      <c r="AG8" s="36"/>
      <c r="AH8" s="36"/>
      <c r="AI8" s="36"/>
      <c r="AJ8" s="36"/>
      <c r="AK8" s="3"/>
      <c r="AL8" s="37">
        <f>データ!S6</f>
        <v>197843</v>
      </c>
      <c r="AM8" s="37"/>
      <c r="AN8" s="37"/>
      <c r="AO8" s="37"/>
      <c r="AP8" s="37"/>
      <c r="AQ8" s="37"/>
      <c r="AR8" s="37"/>
      <c r="AS8" s="37"/>
      <c r="AT8" s="38">
        <f>データ!T6</f>
        <v>572.99</v>
      </c>
      <c r="AU8" s="38"/>
      <c r="AV8" s="38"/>
      <c r="AW8" s="38"/>
      <c r="AX8" s="38"/>
      <c r="AY8" s="38"/>
      <c r="AZ8" s="38"/>
      <c r="BA8" s="38"/>
      <c r="BB8" s="38">
        <f>データ!U6</f>
        <v>345.28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70.67</v>
      </c>
      <c r="J10" s="38"/>
      <c r="K10" s="38"/>
      <c r="L10" s="38"/>
      <c r="M10" s="38"/>
      <c r="N10" s="38"/>
      <c r="O10" s="38"/>
      <c r="P10" s="38">
        <f>データ!P6</f>
        <v>6.47</v>
      </c>
      <c r="Q10" s="38"/>
      <c r="R10" s="38"/>
      <c r="S10" s="38"/>
      <c r="T10" s="38"/>
      <c r="U10" s="38"/>
      <c r="V10" s="38"/>
      <c r="W10" s="38">
        <f>データ!Q6</f>
        <v>92.82</v>
      </c>
      <c r="X10" s="38"/>
      <c r="Y10" s="38"/>
      <c r="Z10" s="38"/>
      <c r="AA10" s="38"/>
      <c r="AB10" s="38"/>
      <c r="AC10" s="38"/>
      <c r="AD10" s="37">
        <f>データ!R6</f>
        <v>3080</v>
      </c>
      <c r="AE10" s="37"/>
      <c r="AF10" s="37"/>
      <c r="AG10" s="37"/>
      <c r="AH10" s="37"/>
      <c r="AI10" s="37"/>
      <c r="AJ10" s="37"/>
      <c r="AK10" s="2"/>
      <c r="AL10" s="37">
        <f>データ!V6</f>
        <v>12739</v>
      </c>
      <c r="AM10" s="37"/>
      <c r="AN10" s="37"/>
      <c r="AO10" s="37"/>
      <c r="AP10" s="37"/>
      <c r="AQ10" s="37"/>
      <c r="AR10" s="37"/>
      <c r="AS10" s="37"/>
      <c r="AT10" s="38">
        <f>データ!W6</f>
        <v>4.22</v>
      </c>
      <c r="AU10" s="38"/>
      <c r="AV10" s="38"/>
      <c r="AW10" s="38"/>
      <c r="AX10" s="38"/>
      <c r="AY10" s="38"/>
      <c r="AZ10" s="38"/>
      <c r="BA10" s="38"/>
      <c r="BB10" s="38">
        <f>データ!X6</f>
        <v>3018.72</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116</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114</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115</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8m8xjV98CXYpsRnBq3ZIKAzCTbnUHdUg7Rj/EZ0nNv0lBgc0NtOZo+PjAEHaN+6xvrMl6+3QxshwtV7j/cobw==" saltValue="ajNV0Dx334gjHtrdojkxk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17</v>
      </c>
      <c r="F6" s="19">
        <f t="shared" si="3"/>
        <v>4</v>
      </c>
      <c r="G6" s="19">
        <f t="shared" si="3"/>
        <v>0</v>
      </c>
      <c r="H6" s="19" t="str">
        <f t="shared" si="3"/>
        <v>島根県　松江市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70.67</v>
      </c>
      <c r="P6" s="20">
        <f t="shared" si="3"/>
        <v>6.47</v>
      </c>
      <c r="Q6" s="20">
        <f t="shared" si="3"/>
        <v>92.82</v>
      </c>
      <c r="R6" s="20">
        <f t="shared" si="3"/>
        <v>3080</v>
      </c>
      <c r="S6" s="20">
        <f t="shared" si="3"/>
        <v>197843</v>
      </c>
      <c r="T6" s="20">
        <f t="shared" si="3"/>
        <v>572.99</v>
      </c>
      <c r="U6" s="20">
        <f t="shared" si="3"/>
        <v>345.28</v>
      </c>
      <c r="V6" s="20">
        <f t="shared" si="3"/>
        <v>12739</v>
      </c>
      <c r="W6" s="20">
        <f t="shared" si="3"/>
        <v>4.22</v>
      </c>
      <c r="X6" s="20">
        <f t="shared" si="3"/>
        <v>3018.72</v>
      </c>
      <c r="Y6" s="21">
        <f>IF(Y7="",NA(),Y7)</f>
        <v>99.4</v>
      </c>
      <c r="Z6" s="21">
        <f t="shared" ref="Z6:AH6" si="4">IF(Z7="",NA(),Z7)</f>
        <v>90.8</v>
      </c>
      <c r="AA6" s="21">
        <f t="shared" si="4"/>
        <v>88.42</v>
      </c>
      <c r="AB6" s="21">
        <f t="shared" si="4"/>
        <v>87.13</v>
      </c>
      <c r="AC6" s="21">
        <f t="shared" si="4"/>
        <v>88.11</v>
      </c>
      <c r="AD6" s="21">
        <f t="shared" si="4"/>
        <v>101.72</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29.74</v>
      </c>
      <c r="AQ6" s="21">
        <f t="shared" si="5"/>
        <v>48.2</v>
      </c>
      <c r="AR6" s="21">
        <f t="shared" si="5"/>
        <v>46.91</v>
      </c>
      <c r="AS6" s="21">
        <f t="shared" si="5"/>
        <v>52.27</v>
      </c>
      <c r="AT6" s="20" t="str">
        <f>IF(AT7="","",IF(AT7="-","【-】","【"&amp;SUBSTITUTE(TEXT(AT7,"#,##0.00"),"-","△")&amp;"】"))</f>
        <v>【65.93】</v>
      </c>
      <c r="AU6" s="21">
        <f>IF(AU7="",NA(),AU7)</f>
        <v>6.74</v>
      </c>
      <c r="AV6" s="21">
        <f t="shared" ref="AV6:BD6" si="6">IF(AV7="",NA(),AV7)</f>
        <v>36.32</v>
      </c>
      <c r="AW6" s="21">
        <f t="shared" si="6"/>
        <v>7.2</v>
      </c>
      <c r="AX6" s="21">
        <f t="shared" si="6"/>
        <v>10.79</v>
      </c>
      <c r="AY6" s="21">
        <f t="shared" si="6"/>
        <v>10.59</v>
      </c>
      <c r="AZ6" s="21">
        <f t="shared" si="6"/>
        <v>49.18</v>
      </c>
      <c r="BA6" s="21">
        <f t="shared" si="6"/>
        <v>53.44</v>
      </c>
      <c r="BB6" s="21">
        <f t="shared" si="6"/>
        <v>46.85</v>
      </c>
      <c r="BC6" s="21">
        <f t="shared" si="6"/>
        <v>44.35</v>
      </c>
      <c r="BD6" s="21">
        <f t="shared" si="6"/>
        <v>41.51</v>
      </c>
      <c r="BE6" s="20" t="str">
        <f>IF(BE7="","",IF(BE7="-","【-】","【"&amp;SUBSTITUTE(TEXT(BE7,"#,##0.00"),"-","△")&amp;"】"))</f>
        <v>【44.25】</v>
      </c>
      <c r="BF6" s="21">
        <f>IF(BF7="",NA(),BF7)</f>
        <v>728.47</v>
      </c>
      <c r="BG6" s="21">
        <f t="shared" ref="BG6:BO6" si="7">IF(BG7="",NA(),BG7)</f>
        <v>732.13</v>
      </c>
      <c r="BH6" s="21">
        <f t="shared" si="7"/>
        <v>689.25</v>
      </c>
      <c r="BI6" s="21">
        <f t="shared" si="7"/>
        <v>648.69000000000005</v>
      </c>
      <c r="BJ6" s="21">
        <f t="shared" si="7"/>
        <v>586.95000000000005</v>
      </c>
      <c r="BK6" s="21">
        <f t="shared" si="7"/>
        <v>1194.1500000000001</v>
      </c>
      <c r="BL6" s="21">
        <f t="shared" si="7"/>
        <v>1267.3900000000001</v>
      </c>
      <c r="BM6" s="21">
        <f t="shared" si="7"/>
        <v>1268.6300000000001</v>
      </c>
      <c r="BN6" s="21">
        <f t="shared" si="7"/>
        <v>1283.69</v>
      </c>
      <c r="BO6" s="21">
        <f t="shared" si="7"/>
        <v>1160.22</v>
      </c>
      <c r="BP6" s="20" t="str">
        <f>IF(BP7="","",IF(BP7="-","【-】","【"&amp;SUBSTITUTE(TEXT(BP7,"#,##0.00"),"-","△")&amp;"】"))</f>
        <v>【1,182.11】</v>
      </c>
      <c r="BQ6" s="21">
        <f>IF(BQ7="",NA(),BQ7)</f>
        <v>96.25</v>
      </c>
      <c r="BR6" s="21">
        <f t="shared" ref="BR6:BZ6" si="8">IF(BR7="",NA(),BR7)</f>
        <v>75.900000000000006</v>
      </c>
      <c r="BS6" s="21">
        <f t="shared" si="8"/>
        <v>71.09</v>
      </c>
      <c r="BT6" s="21">
        <f t="shared" si="8"/>
        <v>68.44</v>
      </c>
      <c r="BU6" s="21">
        <f t="shared" si="8"/>
        <v>71.180000000000007</v>
      </c>
      <c r="BV6" s="21">
        <f t="shared" si="8"/>
        <v>72.260000000000005</v>
      </c>
      <c r="BW6" s="21">
        <f t="shared" si="8"/>
        <v>84.3</v>
      </c>
      <c r="BX6" s="21">
        <f t="shared" si="8"/>
        <v>82.88</v>
      </c>
      <c r="BY6" s="21">
        <f t="shared" si="8"/>
        <v>82.53</v>
      </c>
      <c r="BZ6" s="21">
        <f t="shared" si="8"/>
        <v>81.81</v>
      </c>
      <c r="CA6" s="20" t="str">
        <f>IF(CA7="","",IF(CA7="-","【-】","【"&amp;SUBSTITUTE(TEXT(CA7,"#,##0.00"),"-","△")&amp;"】"))</f>
        <v>【73.78】</v>
      </c>
      <c r="CB6" s="21">
        <f>IF(CB7="",NA(),CB7)</f>
        <v>175.17</v>
      </c>
      <c r="CC6" s="21">
        <f t="shared" ref="CC6:CK6" si="9">IF(CC7="",NA(),CC7)</f>
        <v>221.85</v>
      </c>
      <c r="CD6" s="21">
        <f t="shared" si="9"/>
        <v>235.55</v>
      </c>
      <c r="CE6" s="21">
        <f t="shared" si="9"/>
        <v>245.47</v>
      </c>
      <c r="CF6" s="21">
        <f t="shared" si="9"/>
        <v>235.68</v>
      </c>
      <c r="CG6" s="21">
        <f t="shared" si="9"/>
        <v>230.02</v>
      </c>
      <c r="CH6" s="21">
        <f t="shared" si="9"/>
        <v>185.47</v>
      </c>
      <c r="CI6" s="21">
        <f t="shared" si="9"/>
        <v>187.76</v>
      </c>
      <c r="CJ6" s="21">
        <f t="shared" si="9"/>
        <v>190.48</v>
      </c>
      <c r="CK6" s="21">
        <f t="shared" si="9"/>
        <v>193.59</v>
      </c>
      <c r="CL6" s="20" t="str">
        <f>IF(CL7="","",IF(CL7="-","【-】","【"&amp;SUBSTITUTE(TEXT(CL7,"#,##0.00"),"-","△")&amp;"】"))</f>
        <v>【220.62】</v>
      </c>
      <c r="CM6" s="21">
        <f>IF(CM7="",NA(),CM7)</f>
        <v>42.85</v>
      </c>
      <c r="CN6" s="21">
        <f t="shared" ref="CN6:CV6" si="10">IF(CN7="",NA(),CN7)</f>
        <v>41.94</v>
      </c>
      <c r="CO6" s="21">
        <f t="shared" si="10"/>
        <v>51.21</v>
      </c>
      <c r="CP6" s="21">
        <f t="shared" si="10"/>
        <v>51.21</v>
      </c>
      <c r="CQ6" s="21">
        <f t="shared" si="10"/>
        <v>51.39</v>
      </c>
      <c r="CR6" s="21">
        <f t="shared" si="10"/>
        <v>42.56</v>
      </c>
      <c r="CS6" s="21">
        <f t="shared" si="10"/>
        <v>45.68</v>
      </c>
      <c r="CT6" s="21">
        <f t="shared" si="10"/>
        <v>45.87</v>
      </c>
      <c r="CU6" s="21">
        <f t="shared" si="10"/>
        <v>44.24</v>
      </c>
      <c r="CV6" s="21">
        <f t="shared" si="10"/>
        <v>45.3</v>
      </c>
      <c r="CW6" s="20" t="str">
        <f>IF(CW7="","",IF(CW7="-","【-】","【"&amp;SUBSTITUTE(TEXT(CW7,"#,##0.00"),"-","△")&amp;"】"))</f>
        <v>【42.22】</v>
      </c>
      <c r="CX6" s="21">
        <f>IF(CX7="",NA(),CX7)</f>
        <v>85.4</v>
      </c>
      <c r="CY6" s="21">
        <f t="shared" ref="CY6:DG6" si="11">IF(CY7="",NA(),CY7)</f>
        <v>86.36</v>
      </c>
      <c r="CZ6" s="21">
        <f t="shared" si="11"/>
        <v>86.95</v>
      </c>
      <c r="DA6" s="21">
        <f t="shared" si="11"/>
        <v>87.09</v>
      </c>
      <c r="DB6" s="21">
        <f t="shared" si="11"/>
        <v>87.15</v>
      </c>
      <c r="DC6" s="21">
        <f t="shared" si="11"/>
        <v>83.32</v>
      </c>
      <c r="DD6" s="21">
        <f t="shared" si="11"/>
        <v>87.96</v>
      </c>
      <c r="DE6" s="21">
        <f t="shared" si="11"/>
        <v>87.65</v>
      </c>
      <c r="DF6" s="21">
        <f t="shared" si="11"/>
        <v>88.15</v>
      </c>
      <c r="DG6" s="21">
        <f t="shared" si="11"/>
        <v>88.37</v>
      </c>
      <c r="DH6" s="20" t="str">
        <f>IF(DH7="","",IF(DH7="-","【-】","【"&amp;SUBSTITUTE(TEXT(DH7,"#,##0.00"),"-","△")&amp;"】"))</f>
        <v>【85.67】</v>
      </c>
      <c r="DI6" s="21">
        <f>IF(DI7="",NA(),DI7)</f>
        <v>18.86</v>
      </c>
      <c r="DJ6" s="21">
        <f t="shared" ref="DJ6:DR6" si="12">IF(DJ7="",NA(),DJ7)</f>
        <v>22.01</v>
      </c>
      <c r="DK6" s="21">
        <f t="shared" si="12"/>
        <v>23.5</v>
      </c>
      <c r="DL6" s="21">
        <f t="shared" si="12"/>
        <v>23.87</v>
      </c>
      <c r="DM6" s="21">
        <f t="shared" si="12"/>
        <v>26.77</v>
      </c>
      <c r="DN6" s="21">
        <f t="shared" si="12"/>
        <v>24.68</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1">
        <f t="shared" si="14"/>
        <v>7.0000000000000007E-2</v>
      </c>
      <c r="EJ6" s="21">
        <f t="shared" si="14"/>
        <v>0.13</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322016</v>
      </c>
      <c r="D7" s="23">
        <v>46</v>
      </c>
      <c r="E7" s="23">
        <v>17</v>
      </c>
      <c r="F7" s="23">
        <v>4</v>
      </c>
      <c r="G7" s="23">
        <v>0</v>
      </c>
      <c r="H7" s="23" t="s">
        <v>96</v>
      </c>
      <c r="I7" s="23" t="s">
        <v>97</v>
      </c>
      <c r="J7" s="23" t="s">
        <v>98</v>
      </c>
      <c r="K7" s="23" t="s">
        <v>99</v>
      </c>
      <c r="L7" s="23" t="s">
        <v>100</v>
      </c>
      <c r="M7" s="23" t="s">
        <v>101</v>
      </c>
      <c r="N7" s="24" t="s">
        <v>102</v>
      </c>
      <c r="O7" s="24">
        <v>70.67</v>
      </c>
      <c r="P7" s="24">
        <v>6.47</v>
      </c>
      <c r="Q7" s="24">
        <v>92.82</v>
      </c>
      <c r="R7" s="24">
        <v>3080</v>
      </c>
      <c r="S7" s="24">
        <v>197843</v>
      </c>
      <c r="T7" s="24">
        <v>572.99</v>
      </c>
      <c r="U7" s="24">
        <v>345.28</v>
      </c>
      <c r="V7" s="24">
        <v>12739</v>
      </c>
      <c r="W7" s="24">
        <v>4.22</v>
      </c>
      <c r="X7" s="24">
        <v>3018.72</v>
      </c>
      <c r="Y7" s="24">
        <v>99.4</v>
      </c>
      <c r="Z7" s="24">
        <v>90.8</v>
      </c>
      <c r="AA7" s="24">
        <v>88.42</v>
      </c>
      <c r="AB7" s="24">
        <v>87.13</v>
      </c>
      <c r="AC7" s="24">
        <v>88.11</v>
      </c>
      <c r="AD7" s="24">
        <v>101.72</v>
      </c>
      <c r="AE7" s="24">
        <v>103.34</v>
      </c>
      <c r="AF7" s="24">
        <v>102.7</v>
      </c>
      <c r="AG7" s="24">
        <v>104.11</v>
      </c>
      <c r="AH7" s="24">
        <v>101.98</v>
      </c>
      <c r="AI7" s="24">
        <v>104.54</v>
      </c>
      <c r="AJ7" s="24">
        <v>0</v>
      </c>
      <c r="AK7" s="24">
        <v>0</v>
      </c>
      <c r="AL7" s="24">
        <v>0</v>
      </c>
      <c r="AM7" s="24">
        <v>0</v>
      </c>
      <c r="AN7" s="24">
        <v>0</v>
      </c>
      <c r="AO7" s="24">
        <v>112.88</v>
      </c>
      <c r="AP7" s="24">
        <v>29.74</v>
      </c>
      <c r="AQ7" s="24">
        <v>48.2</v>
      </c>
      <c r="AR7" s="24">
        <v>46.91</v>
      </c>
      <c r="AS7" s="24">
        <v>52.27</v>
      </c>
      <c r="AT7" s="24">
        <v>65.930000000000007</v>
      </c>
      <c r="AU7" s="24">
        <v>6.74</v>
      </c>
      <c r="AV7" s="24">
        <v>36.32</v>
      </c>
      <c r="AW7" s="24">
        <v>7.2</v>
      </c>
      <c r="AX7" s="24">
        <v>10.79</v>
      </c>
      <c r="AY7" s="24">
        <v>10.59</v>
      </c>
      <c r="AZ7" s="24">
        <v>49.18</v>
      </c>
      <c r="BA7" s="24">
        <v>53.44</v>
      </c>
      <c r="BB7" s="24">
        <v>46.85</v>
      </c>
      <c r="BC7" s="24">
        <v>44.35</v>
      </c>
      <c r="BD7" s="24">
        <v>41.51</v>
      </c>
      <c r="BE7" s="24">
        <v>44.25</v>
      </c>
      <c r="BF7" s="24">
        <v>728.47</v>
      </c>
      <c r="BG7" s="24">
        <v>732.13</v>
      </c>
      <c r="BH7" s="24">
        <v>689.25</v>
      </c>
      <c r="BI7" s="24">
        <v>648.69000000000005</v>
      </c>
      <c r="BJ7" s="24">
        <v>586.95000000000005</v>
      </c>
      <c r="BK7" s="24">
        <v>1194.1500000000001</v>
      </c>
      <c r="BL7" s="24">
        <v>1267.3900000000001</v>
      </c>
      <c r="BM7" s="24">
        <v>1268.6300000000001</v>
      </c>
      <c r="BN7" s="24">
        <v>1283.69</v>
      </c>
      <c r="BO7" s="24">
        <v>1160.22</v>
      </c>
      <c r="BP7" s="24">
        <v>1182.1099999999999</v>
      </c>
      <c r="BQ7" s="24">
        <v>96.25</v>
      </c>
      <c r="BR7" s="24">
        <v>75.900000000000006</v>
      </c>
      <c r="BS7" s="24">
        <v>71.09</v>
      </c>
      <c r="BT7" s="24">
        <v>68.44</v>
      </c>
      <c r="BU7" s="24">
        <v>71.180000000000007</v>
      </c>
      <c r="BV7" s="24">
        <v>72.260000000000005</v>
      </c>
      <c r="BW7" s="24">
        <v>84.3</v>
      </c>
      <c r="BX7" s="24">
        <v>82.88</v>
      </c>
      <c r="BY7" s="24">
        <v>82.53</v>
      </c>
      <c r="BZ7" s="24">
        <v>81.81</v>
      </c>
      <c r="CA7" s="24">
        <v>73.78</v>
      </c>
      <c r="CB7" s="24">
        <v>175.17</v>
      </c>
      <c r="CC7" s="24">
        <v>221.85</v>
      </c>
      <c r="CD7" s="24">
        <v>235.55</v>
      </c>
      <c r="CE7" s="24">
        <v>245.47</v>
      </c>
      <c r="CF7" s="24">
        <v>235.68</v>
      </c>
      <c r="CG7" s="24">
        <v>230.02</v>
      </c>
      <c r="CH7" s="24">
        <v>185.47</v>
      </c>
      <c r="CI7" s="24">
        <v>187.76</v>
      </c>
      <c r="CJ7" s="24">
        <v>190.48</v>
      </c>
      <c r="CK7" s="24">
        <v>193.59</v>
      </c>
      <c r="CL7" s="24">
        <v>220.62</v>
      </c>
      <c r="CM7" s="24">
        <v>42.85</v>
      </c>
      <c r="CN7" s="24">
        <v>41.94</v>
      </c>
      <c r="CO7" s="24">
        <v>51.21</v>
      </c>
      <c r="CP7" s="24">
        <v>51.21</v>
      </c>
      <c r="CQ7" s="24">
        <v>51.39</v>
      </c>
      <c r="CR7" s="24">
        <v>42.56</v>
      </c>
      <c r="CS7" s="24">
        <v>45.68</v>
      </c>
      <c r="CT7" s="24">
        <v>45.87</v>
      </c>
      <c r="CU7" s="24">
        <v>44.24</v>
      </c>
      <c r="CV7" s="24">
        <v>45.3</v>
      </c>
      <c r="CW7" s="24">
        <v>42.22</v>
      </c>
      <c r="CX7" s="24">
        <v>85.4</v>
      </c>
      <c r="CY7" s="24">
        <v>86.36</v>
      </c>
      <c r="CZ7" s="24">
        <v>86.95</v>
      </c>
      <c r="DA7" s="24">
        <v>87.09</v>
      </c>
      <c r="DB7" s="24">
        <v>87.15</v>
      </c>
      <c r="DC7" s="24">
        <v>83.32</v>
      </c>
      <c r="DD7" s="24">
        <v>87.96</v>
      </c>
      <c r="DE7" s="24">
        <v>87.65</v>
      </c>
      <c r="DF7" s="24">
        <v>88.15</v>
      </c>
      <c r="DG7" s="24">
        <v>88.37</v>
      </c>
      <c r="DH7" s="24">
        <v>85.67</v>
      </c>
      <c r="DI7" s="24">
        <v>18.86</v>
      </c>
      <c r="DJ7" s="24">
        <v>22.01</v>
      </c>
      <c r="DK7" s="24">
        <v>23.5</v>
      </c>
      <c r="DL7" s="24">
        <v>23.87</v>
      </c>
      <c r="DM7" s="24">
        <v>26.77</v>
      </c>
      <c r="DN7" s="24">
        <v>24.68</v>
      </c>
      <c r="DO7" s="24">
        <v>27.82</v>
      </c>
      <c r="DP7" s="24">
        <v>29.24</v>
      </c>
      <c r="DQ7" s="24">
        <v>31.73</v>
      </c>
      <c r="DR7" s="24">
        <v>32.57</v>
      </c>
      <c r="DS7" s="24">
        <v>28</v>
      </c>
      <c r="DT7" s="24">
        <v>0</v>
      </c>
      <c r="DU7" s="24">
        <v>0</v>
      </c>
      <c r="DV7" s="24">
        <v>0</v>
      </c>
      <c r="DW7" s="24">
        <v>0</v>
      </c>
      <c r="DX7" s="24">
        <v>0</v>
      </c>
      <c r="DY7" s="24">
        <v>0.01</v>
      </c>
      <c r="DZ7" s="24">
        <v>0</v>
      </c>
      <c r="EA7" s="24">
        <v>0</v>
      </c>
      <c r="EB7" s="24">
        <v>0</v>
      </c>
      <c r="EC7" s="24">
        <v>0.04</v>
      </c>
      <c r="ED7" s="24">
        <v>0.03</v>
      </c>
      <c r="EE7" s="24">
        <v>0</v>
      </c>
      <c r="EF7" s="24">
        <v>0</v>
      </c>
      <c r="EG7" s="24">
        <v>0</v>
      </c>
      <c r="EH7" s="24">
        <v>0</v>
      </c>
      <c r="EI7" s="24">
        <v>7.0000000000000007E-2</v>
      </c>
      <c r="EJ7" s="24">
        <v>0.13</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2024-02-02T07:03:20Z</cp:lastPrinted>
  <dcterms:created xsi:type="dcterms:W3CDTF">2023-12-12T00:57:51Z</dcterms:created>
  <dcterms:modified xsi:type="dcterms:W3CDTF">2024-02-02T07:03:25Z</dcterms:modified>
  <cp:category/>
</cp:coreProperties>
</file>