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1E34F719-582B-43E6-BB2B-5FF531AE6D76}" xr6:coauthVersionLast="47" xr6:coauthVersionMax="47" xr10:uidLastSave="{00000000-0000-0000-0000-000000000000}"/>
  <workbookProtection workbookAlgorithmName="SHA-512" workbookHashValue="Njybzw58pfr2uFybl+TM0lfAfaHY7UXUiP+c+ILNR/WtrwnaVcsdYMLwUN9jOy+6vqwkqwD2MH6sur6ygm3i+g==" workbookSaltValue="Mh1J2BCjWIhhn+jCO09Bg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R6" i="5"/>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I10" i="4"/>
  <c r="AT8" i="4"/>
  <c r="AL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<sst xmlns="http://schemas.openxmlformats.org/spreadsheetml/2006/main" count="231" uniqueCount="116">
  <si>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</si>
  <si>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</si>
  <si>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</si>
  <si>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</si>
  <si>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</si>
  <si>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</si>
  <si>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</si>
  <si>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</si>
  <si>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</si>
  <si>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</si>
  <si>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</si>
  <si>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</si>
  <si>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</si>
  <si>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</si>
  <si>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</si>
  <si>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</si>
  <si>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</si>
  <si>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</si>
  <si>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</si>
  <si>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</si>
  <si>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</si>
  <si>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</si>
  <si>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</si>
  <si>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</si>
  <si>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</si>
  <si>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</si>
  <si>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</si>
  <si>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</si>
  <si>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</si>
  <si>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</si>
  <si>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</si>
  <si>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</si>
  <si>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</si>
  <si>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</si>
  <si>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</si>
  <si>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</si>
  <si>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</si>
  <si>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</si>
  <si>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</si>
  <si>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</si>
  <si>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</si>
  <si>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</si>
  <si>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</si>
  <si>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</si>
  <si>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</si>
  <si>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</si>
  <si>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</si>
  <si>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</si>
  <si>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</si>
  <si>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</si>
  <si>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</si>
  <si>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</si>
  <si>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</si>
  <si>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</si>
  <si>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</si>
  <si>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</si>
  <si>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</si>
  <si>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</si>
  <si>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</si>
  <si>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</si>
  <si>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</si>
  <si>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</si>
  <si>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</si>
  <si>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</si>
  <si>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</si>
  <si>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</si>
  <si>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</si>
  <si>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</si>
  <si>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</si>
  <si>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</si>
  <si>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</si>
  <si>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</si>
  <si>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</si>
  <si>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</si>
  <si>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</si>
  <si>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</si>
  <si>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</si>
  <si>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</si>
  <si>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</si>
  <si>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</si>
  <si>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</si>
  <si>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</si>
  <si>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</si>
  <si>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</si>
  <si>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</si>
  <si>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</si>
  <si>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</si>
  <si>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</si>
  <si>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</si>
  <si>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</si>
  <si>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</si>
  <si>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</si>
  <si>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</si>
  <si>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</si>
  <si>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</si>
  <si>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</si>
  <si>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</si>
  <si>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</si>
  <si>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</si>
  <si>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</si>
  <si>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</si>
  <si>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</si>
  <si>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</si>
  <si>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</si>
  <si>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</si>
  <si>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</si>
  <si>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</si>
  <si>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</si>
  <si>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</si>
  <si>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</si>
  <si>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</si>
  <si>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</si>
  <si>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</si>
  <si>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建設事業は平成16年度に完了し、償却資産は、浄化槽1施設と付随する管路である。
　①有形固定資産減価償却率は、年々上昇してきており、類似団体を上回った。今後も上昇するものと見込んでいる。
　②管渠老朽化率は、法定耐用年数に達したものがないことから0%となっている。
　　</t>
    <rPh sb="6" eb="8">
      <t>ヘイセイ</t>
    </rPh>
    <rPh sb="10" eb="12">
      <t>ネンド</t>
    </rPh>
    <rPh sb="67" eb="71">
      <t>ルイジダンタイ</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</si>
  <si>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</si>
  <si>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対象世帯3戸の極めて小規模な事業であり、一般会計からの繰入れや長期前受金戻入など、使用料以外の収入のほか、公共下水道等他の事業と一体で経営しなければ、健全性が保てない状況である。
　総収益のうち下水道使用料の占める割合は7%で、繰出基準に基づく一般会計繰入金など使用料以外の収入を含めても費用を賄えていないが、①今年度は低下した。一方、損失は繰越利益剰余金と相殺し、②累積欠損金は発生しなかった。
　③流動比率の分母となる流動負債は、次年度償還する建設改良等に充てた企業債のみであり、その財源は次年度の使用料（一体で経営する他事業分も含む）や一般会計繰入金を予定している。未収金及び未収収益が多かった前年度と比較し当年度は低下し例年並みとなった。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⑦施設利用率が低いため、施設の更新時にはダウンサイジングの検討も必要である。
　⑧水洗化率は100%である。</t>
    <rPh sb="162" eb="165">
      <t>コンネンド</t>
    </rPh>
    <rPh sb="166" eb="168">
      <t>テイカ</t>
    </rPh>
    <rPh sb="212" eb="214">
      <t>ブンボ</t>
    </rPh>
    <rPh sb="292" eb="296">
      <t>ミシュウキンオヨ</t>
    </rPh>
    <rPh sb="297" eb="301">
      <t>ミシュウシュウエキ</t>
    </rPh>
    <rPh sb="302" eb="303">
      <t>オオ</t>
    </rPh>
    <rPh sb="306" eb="309">
      <t>ゼンネンド</t>
    </rPh>
    <rPh sb="310" eb="312">
      <t>ヒカク</t>
    </rPh>
    <rPh sb="313" eb="316">
      <t>トウネンド</t>
    </rPh>
    <rPh sb="317" eb="319">
      <t>テイカ</t>
    </rPh>
    <rPh sb="320" eb="323">
      <t>レイネンナ</t>
    </rPh>
    <rPh sb="475" eb="478">
      <t>タジギョウ</t>
    </rPh>
    <rPh sb="479" eb="482">
      <t>シヨウリョウ</t>
    </rPh>
    <rPh sb="483" eb="485">
      <t>ホテン</t>
    </rPh>
    <rPh sb="489" eb="491">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</si>
</sst>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C1-4FA9-9B22-A568C5553F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C1-4FA9-9B22-A568C5553F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c:v>
                </c:pt>
                <c:pt idx="1">
                  <c:v>25</c:v>
                </c:pt>
                <c:pt idx="2">
                  <c:v>25</c:v>
                </c:pt>
                <c:pt idx="3">
                  <c:v>25</c:v>
                </c:pt>
                <c:pt idx="4">
                  <c:v>25</c:v>
                </c:pt>
              </c:numCache>
            </c:numRef>
          </c:val>
          <c:extLst>
            <c:ext xmlns:c16="http://schemas.microsoft.com/office/drawing/2014/chart" uri="{C3380CC4-5D6E-409C-BE32-E72D297353CC}">
              <c16:uniqueId val="{00000000-9F6A-4490-9EF8-D7D3EAEA5A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39.76</c:v>
                </c:pt>
                <c:pt idx="1">
                  <c:v>34.68</c:v>
                </c:pt>
                <c:pt idx="2">
                  <c:v>34.700000000000003</c:v>
                </c:pt>
                <c:pt idx="3">
                  <c:v>46.83</c:v>
                </c:pt>
                <c:pt idx="4">
                  <c:v>33.74</c:v>
                </c:pt>
              </c:numCache>
            </c:numRef>
          </c:val>
          <c:smooth val="0"/>
          <c:extLst>
            <c:ext xmlns:c16="http://schemas.microsoft.com/office/drawing/2014/chart" uri="{C3380CC4-5D6E-409C-BE32-E72D297353CC}">
              <c16:uniqueId val="{00000001-9F6A-4490-9EF8-D7D3EAEA5A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B4E-4081-8EA2-EC0A4D174E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83.43</c:v>
                </c:pt>
                <c:pt idx="1">
                  <c:v>90.33</c:v>
                </c:pt>
                <c:pt idx="2">
                  <c:v>90.04</c:v>
                </c:pt>
                <c:pt idx="3">
                  <c:v>90.58</c:v>
                </c:pt>
                <c:pt idx="4">
                  <c:v>90.11</c:v>
                </c:pt>
              </c:numCache>
            </c:numRef>
          </c:val>
          <c:smooth val="0"/>
          <c:extLst>
            <c:ext xmlns:c16="http://schemas.microsoft.com/office/drawing/2014/chart" uri="{C3380CC4-5D6E-409C-BE32-E72D297353CC}">
              <c16:uniqueId val="{00000001-BB4E-4081-8EA2-EC0A4D174E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79.41</c:v>
                </c:pt>
                <c:pt idx="1">
                  <c:v>81.58</c:v>
                </c:pt>
                <c:pt idx="2">
                  <c:v>81.38</c:v>
                </c:pt>
                <c:pt idx="3">
                  <c:v>91.23</c:v>
                </c:pt>
                <c:pt idx="4">
                  <c:v>87.51</c:v>
                </c:pt>
              </c:numCache>
            </c:numRef>
          </c:val>
          <c:extLst>
            <c:ext xmlns:c16="http://schemas.microsoft.com/office/drawing/2014/chart" uri="{C3380CC4-5D6E-409C-BE32-E72D297353CC}">
              <c16:uniqueId val="{00000000-29DB-4F6B-B7B6-238A3B870C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98.37</c:v>
                </c:pt>
                <c:pt idx="1">
                  <c:v>99.2</c:v>
                </c:pt>
                <c:pt idx="2">
                  <c:v>100.42</c:v>
                </c:pt>
                <c:pt idx="3">
                  <c:v>98.03</c:v>
                </c:pt>
                <c:pt idx="4">
                  <c:v>105.46</c:v>
                </c:pt>
              </c:numCache>
            </c:numRef>
          </c:val>
          <c:smooth val="0"/>
          <c:extLst>
            <c:ext xmlns:c16="http://schemas.microsoft.com/office/drawing/2014/chart" uri="{C3380CC4-5D6E-409C-BE32-E72D297353CC}">
              <c16:uniqueId val="{00000001-29DB-4F6B-B7B6-238A3B870C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26.64</c:v>
                </c:pt>
                <c:pt idx="1">
                  <c:v>31.14</c:v>
                </c:pt>
                <c:pt idx="2">
                  <c:v>35.64</c:v>
                </c:pt>
                <c:pt idx="3">
                  <c:v>40.14</c:v>
                </c:pt>
                <c:pt idx="4">
                  <c:v>44.64</c:v>
                </c:pt>
              </c:numCache>
            </c:numRef>
          </c:val>
          <c:extLst>
            <c:ext xmlns:c16="http://schemas.microsoft.com/office/drawing/2014/chart" uri="{C3380CC4-5D6E-409C-BE32-E72D297353CC}">
              <c16:uniqueId val="{00000000-FF5D-46BF-B0D4-187266F09A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29.58</c:v>
                </c:pt>
                <c:pt idx="1">
                  <c:v>31</c:v>
                </c:pt>
                <c:pt idx="2">
                  <c:v>29.28</c:v>
                </c:pt>
                <c:pt idx="3">
                  <c:v>32.380000000000003</c:v>
                </c:pt>
                <c:pt idx="4">
                  <c:v>35.24</c:v>
                </c:pt>
              </c:numCache>
            </c:numRef>
          </c:val>
          <c:smooth val="0"/>
          <c:extLst>
            <c:ext xmlns:c16="http://schemas.microsoft.com/office/drawing/2014/chart" uri="{C3380CC4-5D6E-409C-BE32-E72D297353CC}">
              <c16:uniqueId val="{00000001-FF5D-46BF-B0D4-187266F09A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9C-48BE-BA76-E7BDFBA29A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9C-48BE-BA76-E7BDFBA29A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E9-40BD-9E5A-6D54B74821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199.01</c:v>
                </c:pt>
                <c:pt idx="1">
                  <c:v>1500.46</c:v>
                </c:pt>
                <c:pt idx="2">
                  <c:v>762.05</c:v>
                </c:pt>
                <c:pt idx="3">
                  <c:v>755.68</c:v>
                </c:pt>
                <c:pt idx="4">
                  <c:v>806.39</c:v>
                </c:pt>
              </c:numCache>
            </c:numRef>
          </c:val>
          <c:smooth val="0"/>
          <c:extLst>
            <c:ext xmlns:c16="http://schemas.microsoft.com/office/drawing/2014/chart" uri="{C3380CC4-5D6E-409C-BE32-E72D297353CC}">
              <c16:uniqueId val="{00000001-4CE9-40BD-9E5A-6D54B74821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2.44</c:v>
                </c:pt>
                <c:pt idx="1">
                  <c:v>1.67</c:v>
                </c:pt>
                <c:pt idx="2">
                  <c:v>1.43</c:v>
                </c:pt>
                <c:pt idx="3">
                  <c:v>12.99</c:v>
                </c:pt>
                <c:pt idx="4">
                  <c:v>1.29</c:v>
                </c:pt>
              </c:numCache>
            </c:numRef>
          </c:val>
          <c:extLst>
            <c:ext xmlns:c16="http://schemas.microsoft.com/office/drawing/2014/chart" uri="{C3380CC4-5D6E-409C-BE32-E72D297353CC}">
              <c16:uniqueId val="{00000000-5796-494B-8333-ABC07B384C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130.9</c:v>
                </c:pt>
                <c:pt idx="1">
                  <c:v>81.260000000000005</c:v>
                </c:pt>
                <c:pt idx="2">
                  <c:v>92.61</c:v>
                </c:pt>
                <c:pt idx="3">
                  <c:v>91.41</c:v>
                </c:pt>
                <c:pt idx="4">
                  <c:v>96.26</c:v>
                </c:pt>
              </c:numCache>
            </c:numRef>
          </c:val>
          <c:smooth val="0"/>
          <c:extLst>
            <c:ext xmlns:c16="http://schemas.microsoft.com/office/drawing/2014/chart" uri="{C3380CC4-5D6E-409C-BE32-E72D297353CC}">
              <c16:uniqueId val="{00000001-5796-494B-8333-ABC07B384C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1296.6300000000001</c:v>
                </c:pt>
                <c:pt idx="1">
                  <c:v>1196.3399999999999</c:v>
                </c:pt>
                <c:pt idx="2">
                  <c:v>908.54</c:v>
                </c:pt>
                <c:pt idx="3">
                  <c:v>739.73</c:v>
                </c:pt>
                <c:pt idx="4">
                  <c:v>505.56</c:v>
                </c:pt>
              </c:numCache>
            </c:numRef>
          </c:val>
          <c:extLst>
            <c:ext xmlns:c16="http://schemas.microsoft.com/office/drawing/2014/chart" uri="{C3380CC4-5D6E-409C-BE32-E72D297353CC}">
              <c16:uniqueId val="{00000000-A810-4E70-B612-BBF7AF5824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2834.34</c:v>
                </c:pt>
                <c:pt idx="1">
                  <c:v>1748.51</c:v>
                </c:pt>
                <c:pt idx="2">
                  <c:v>1640.16</c:v>
                </c:pt>
                <c:pt idx="3">
                  <c:v>1521.05</c:v>
                </c:pt>
                <c:pt idx="4">
                  <c:v>1490.65</c:v>
                </c:pt>
              </c:numCache>
            </c:numRef>
          </c:val>
          <c:smooth val="0"/>
          <c:extLst>
            <c:ext xmlns:c16="http://schemas.microsoft.com/office/drawing/2014/chart" uri="{C3380CC4-5D6E-409C-BE32-E72D297353CC}">
              <c16:uniqueId val="{00000001-A810-4E70-B612-BBF7AF5824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26.81</c:v>
                </c:pt>
                <c:pt idx="1">
                  <c:v>28.37</c:v>
                </c:pt>
                <c:pt idx="2">
                  <c:v>28.47</c:v>
                </c:pt>
                <c:pt idx="3">
                  <c:v>43.2</c:v>
                </c:pt>
                <c:pt idx="4">
                  <c:v>34.119999999999997</c:v>
                </c:pt>
              </c:numCache>
            </c:numRef>
          </c:val>
          <c:extLst>
            <c:ext xmlns:c16="http://schemas.microsoft.com/office/drawing/2014/chart" uri="{C3380CC4-5D6E-409C-BE32-E72D297353CC}">
              <c16:uniqueId val="{00000000-270A-43E5-963F-0CA291004F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37.979999999999997</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270A-43E5-963F-0CA291004F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550.58000000000004</c:v>
                </c:pt>
                <c:pt idx="1">
                  <c:v>554.70000000000005</c:v>
                </c:pt>
                <c:pt idx="2">
                  <c:v>548.57000000000005</c:v>
                </c:pt>
                <c:pt idx="3">
                  <c:v>378.92</c:v>
                </c:pt>
                <c:pt idx="4">
                  <c:v>480.64</c:v>
                </c:pt>
              </c:numCache>
            </c:numRef>
          </c:val>
          <c:extLst>
            <c:ext xmlns:c16="http://schemas.microsoft.com/office/drawing/2014/chart" uri="{C3380CC4-5D6E-409C-BE32-E72D297353CC}">
              <c16:uniqueId val="{00000000-D94A-41A9-83FD-8A000CF5C3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484.48</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D94A-41A9-83FD-8A000CF5C3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0" zoomScale="96" zoomScaleNormal="96"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松江市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自治体職員</v>
      </c>
      <c r="AE8" s="66"/>
      <c r="AF8" s="66"/>
      <c r="AG8" s="66"/>
      <c r="AH8" s="66"/>
      <c r="AI8" s="66"/>
      <c r="AJ8" s="66"/>
      <c r="AK8" s="3"/>
      <c r="AL8" s="46">
        <f>データ!S6</f>
        <v>197843</v>
      </c>
      <c r="AM8" s="46"/>
      <c r="AN8" s="46"/>
      <c r="AO8" s="46"/>
      <c r="AP8" s="46"/>
      <c r="AQ8" s="46"/>
      <c r="AR8" s="46"/>
      <c r="AS8" s="46"/>
      <c r="AT8" s="45">
        <f>データ!T6</f>
        <v>572.99</v>
      </c>
      <c r="AU8" s="45"/>
      <c r="AV8" s="45"/>
      <c r="AW8" s="45"/>
      <c r="AX8" s="45"/>
      <c r="AY8" s="45"/>
      <c r="AZ8" s="45"/>
      <c r="BA8" s="45"/>
      <c r="BB8" s="45">
        <f>データ!U6</f>
        <v>345.28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81.3</v>
      </c>
      <c r="J10" s="45"/>
      <c r="K10" s="45"/>
      <c r="L10" s="45"/>
      <c r="M10" s="45"/>
      <c r="N10" s="45"/>
      <c r="O10" s="45"/>
      <c r="P10" s="45">
        <f>データ!P6</f>
        <v>0</v>
      </c>
      <c r="Q10" s="45"/>
      <c r="R10" s="45"/>
      <c r="S10" s="45"/>
      <c r="T10" s="45"/>
      <c r="U10" s="45"/>
      <c r="V10" s="45"/>
      <c r="W10" s="45">
        <f>データ!Q6</f>
        <v>100</v>
      </c>
      <c r="X10" s="45"/>
      <c r="Y10" s="45"/>
      <c r="Z10" s="45"/>
      <c r="AA10" s="45"/>
      <c r="AB10" s="45"/>
      <c r="AC10" s="45"/>
      <c r="AD10" s="46">
        <f>データ!R6</f>
        <v>3080</v>
      </c>
      <c r="AE10" s="46"/>
      <c r="AF10" s="46"/>
      <c r="AG10" s="46"/>
      <c r="AH10" s="46"/>
      <c r="AI10" s="46"/>
      <c r="AJ10" s="46"/>
      <c r="AK10" s="2"/>
      <c r="AL10" s="46">
        <f>データ!V6</f>
        <v>7</v>
      </c>
      <c r="AM10" s="46"/>
      <c r="AN10" s="46"/>
      <c r="AO10" s="46"/>
      <c r="AP10" s="46"/>
      <c r="AQ10" s="46"/>
      <c r="AR10" s="46"/>
      <c r="AS10" s="46"/>
      <c r="AT10" s="45">
        <f>データ!W6</f>
        <v>0.01</v>
      </c>
      <c r="AU10" s="45"/>
      <c r="AV10" s="45"/>
      <c r="AW10" s="45"/>
      <c r="AX10" s="45"/>
      <c r="AY10" s="45"/>
      <c r="AZ10" s="45"/>
      <c r="BA10" s="45"/>
      <c r="BB10" s="45">
        <f>データ!X6</f>
        <v>700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ULzkYuyrK8msMDaGz0ewqQxjPQ188FW3vvNUVCMNGE5+ki5oaIfC11riSyk+fOZgcukcJPC6MWPSYdlENSkIVw==" saltValue="4UhiaYwVjK47BPeO8m6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17</v>
      </c>
      <c r="F6" s="19">
        <f t="shared" si="3"/>
        <v>9</v>
      </c>
      <c r="G6" s="19">
        <f t="shared" si="3"/>
        <v>0</v>
      </c>
      <c r="H6" s="19" t="str">
        <f t="shared" si="3"/>
        <v>島根県　松江市</v>
      </c>
      <c r="I6" s="19" t="str">
        <f t="shared" si="3"/>
        <v>法適用</v>
      </c>
      <c r="J6" s="19" t="str">
        <f t="shared" si="3"/>
        <v>下水道事業</v>
      </c>
      <c r="K6" s="19" t="str">
        <f t="shared" si="3"/>
        <v>小規模集合排水処理</v>
      </c>
      <c r="L6" s="19" t="str">
        <f t="shared" si="3"/>
        <v>I2</v>
      </c>
      <c r="M6" s="19" t="str">
        <f t="shared" si="3"/>
        <v>自治体職員</v>
      </c>
      <c r="N6" s="20" t="str">
        <f t="shared" si="3"/>
        <v>-</v>
      </c>
      <c r="O6" s="20">
        <f t="shared" si="3"/>
        <v>81.3</v>
      </c>
      <c r="P6" s="20">
        <f t="shared" si="3"/>
        <v>0</v>
      </c>
      <c r="Q6" s="20">
        <f t="shared" si="3"/>
        <v>100</v>
      </c>
      <c r="R6" s="20">
        <f t="shared" si="3"/>
        <v>3080</v>
      </c>
      <c r="S6" s="20">
        <f t="shared" si="3"/>
        <v>197843</v>
      </c>
      <c r="T6" s="20">
        <f t="shared" si="3"/>
        <v>572.99</v>
      </c>
      <c r="U6" s="20">
        <f t="shared" si="3"/>
        <v>345.28</v>
      </c>
      <c r="V6" s="20">
        <f t="shared" si="3"/>
        <v>7</v>
      </c>
      <c r="W6" s="20">
        <f t="shared" si="3"/>
        <v>0.01</v>
      </c>
      <c r="X6" s="20">
        <f t="shared" si="3"/>
        <v>700</v>
      </c>
      <c r="Y6" s="21">
        <f>IF(Y7="",NA(),Y7)</f>
        <v>79.41</v>
      </c>
      <c r="Z6" s="21">
        <f t="shared" ref="Z6:AH6" si="4">IF(Z7="",NA(),Z7)</f>
        <v>81.58</v>
      </c>
      <c r="AA6" s="21">
        <f t="shared" si="4"/>
        <v>81.38</v>
      </c>
      <c r="AB6" s="21">
        <f t="shared" si="4"/>
        <v>91.23</v>
      </c>
      <c r="AC6" s="21">
        <f t="shared" si="4"/>
        <v>87.51</v>
      </c>
      <c r="AD6" s="21">
        <f t="shared" si="4"/>
        <v>98.37</v>
      </c>
      <c r="AE6" s="21">
        <f t="shared" si="4"/>
        <v>99.2</v>
      </c>
      <c r="AF6" s="21">
        <f t="shared" si="4"/>
        <v>100.42</v>
      </c>
      <c r="AG6" s="21">
        <f t="shared" si="4"/>
        <v>98.03</v>
      </c>
      <c r="AH6" s="21">
        <f t="shared" si="4"/>
        <v>105.46</v>
      </c>
      <c r="AI6" s="20" t="str">
        <f>IF(AI7="","",IF(AI7="-","【-】","【"&amp;SUBSTITUTE(TEXT(AI7,"#,##0.00"),"-","△")&amp;"】"))</f>
        <v>【105.41】</v>
      </c>
      <c r="AJ6" s="20">
        <f>IF(AJ7="",NA(),AJ7)</f>
        <v>0</v>
      </c>
      <c r="AK6" s="20">
        <f t="shared" ref="AK6:AS6" si="5">IF(AK7="",NA(),AK7)</f>
        <v>0</v>
      </c>
      <c r="AL6" s="20">
        <f t="shared" si="5"/>
        <v>0</v>
      </c>
      <c r="AM6" s="20">
        <f t="shared" si="5"/>
        <v>0</v>
      </c>
      <c r="AN6" s="20">
        <f t="shared" si="5"/>
        <v>0</v>
      </c>
      <c r="AO6" s="21">
        <f t="shared" si="5"/>
        <v>199.01</v>
      </c>
      <c r="AP6" s="21">
        <f t="shared" si="5"/>
        <v>1500.46</v>
      </c>
      <c r="AQ6" s="21">
        <f t="shared" si="5"/>
        <v>762.05</v>
      </c>
      <c r="AR6" s="21">
        <f t="shared" si="5"/>
        <v>755.68</v>
      </c>
      <c r="AS6" s="21">
        <f t="shared" si="5"/>
        <v>806.39</v>
      </c>
      <c r="AT6" s="20" t="str">
        <f>IF(AT7="","",IF(AT7="-","【-】","【"&amp;SUBSTITUTE(TEXT(AT7,"#,##0.00"),"-","△")&amp;"】"))</f>
        <v>【787.78】</v>
      </c>
      <c r="AU6" s="21">
        <f>IF(AU7="",NA(),AU7)</f>
        <v>2.44</v>
      </c>
      <c r="AV6" s="21">
        <f t="shared" ref="AV6:BD6" si="6">IF(AV7="",NA(),AV7)</f>
        <v>1.67</v>
      </c>
      <c r="AW6" s="21">
        <f t="shared" si="6"/>
        <v>1.43</v>
      </c>
      <c r="AX6" s="21">
        <f t="shared" si="6"/>
        <v>12.99</v>
      </c>
      <c r="AY6" s="21">
        <f t="shared" si="6"/>
        <v>1.29</v>
      </c>
      <c r="AZ6" s="21">
        <f t="shared" si="6"/>
        <v>130.9</v>
      </c>
      <c r="BA6" s="21">
        <f t="shared" si="6"/>
        <v>81.260000000000005</v>
      </c>
      <c r="BB6" s="21">
        <f t="shared" si="6"/>
        <v>92.61</v>
      </c>
      <c r="BC6" s="21">
        <f t="shared" si="6"/>
        <v>91.41</v>
      </c>
      <c r="BD6" s="21">
        <f t="shared" si="6"/>
        <v>96.26</v>
      </c>
      <c r="BE6" s="20" t="str">
        <f>IF(BE7="","",IF(BE7="-","【-】","【"&amp;SUBSTITUTE(TEXT(BE7,"#,##0.00"),"-","△")&amp;"】"))</f>
        <v>【96.87】</v>
      </c>
      <c r="BF6" s="21">
        <f>IF(BF7="",NA(),BF7)</f>
        <v>1296.6300000000001</v>
      </c>
      <c r="BG6" s="21">
        <f t="shared" ref="BG6:BO6" si="7">IF(BG7="",NA(),BG7)</f>
        <v>1196.3399999999999</v>
      </c>
      <c r="BH6" s="21">
        <f t="shared" si="7"/>
        <v>908.54</v>
      </c>
      <c r="BI6" s="21">
        <f t="shared" si="7"/>
        <v>739.73</v>
      </c>
      <c r="BJ6" s="21">
        <f t="shared" si="7"/>
        <v>505.56</v>
      </c>
      <c r="BK6" s="21">
        <f t="shared" si="7"/>
        <v>2834.34</v>
      </c>
      <c r="BL6" s="21">
        <f t="shared" si="7"/>
        <v>1748.51</v>
      </c>
      <c r="BM6" s="21">
        <f t="shared" si="7"/>
        <v>1640.16</v>
      </c>
      <c r="BN6" s="21">
        <f t="shared" si="7"/>
        <v>1521.05</v>
      </c>
      <c r="BO6" s="21">
        <f t="shared" si="7"/>
        <v>1490.65</v>
      </c>
      <c r="BP6" s="20" t="str">
        <f>IF(BP7="","",IF(BP7="-","【-】","【"&amp;SUBSTITUTE(TEXT(BP7,"#,##0.00"),"-","△")&amp;"】"))</f>
        <v>【1,496.36】</v>
      </c>
      <c r="BQ6" s="21">
        <f>IF(BQ7="",NA(),BQ7)</f>
        <v>26.81</v>
      </c>
      <c r="BR6" s="21">
        <f t="shared" ref="BR6:BZ6" si="8">IF(BR7="",NA(),BR7)</f>
        <v>28.37</v>
      </c>
      <c r="BS6" s="21">
        <f t="shared" si="8"/>
        <v>28.47</v>
      </c>
      <c r="BT6" s="21">
        <f t="shared" si="8"/>
        <v>43.2</v>
      </c>
      <c r="BU6" s="21">
        <f t="shared" si="8"/>
        <v>34.119999999999997</v>
      </c>
      <c r="BV6" s="21">
        <f t="shared" si="8"/>
        <v>37.979999999999997</v>
      </c>
      <c r="BW6" s="21">
        <f t="shared" si="8"/>
        <v>34.99</v>
      </c>
      <c r="BX6" s="21">
        <f t="shared" si="8"/>
        <v>38.270000000000003</v>
      </c>
      <c r="BY6" s="21">
        <f t="shared" si="8"/>
        <v>37.520000000000003</v>
      </c>
      <c r="BZ6" s="21">
        <f t="shared" si="8"/>
        <v>34.96</v>
      </c>
      <c r="CA6" s="20" t="str">
        <f>IF(CA7="","",IF(CA7="-","【-】","【"&amp;SUBSTITUTE(TEXT(CA7,"#,##0.00"),"-","△")&amp;"】"))</f>
        <v>【35.16】</v>
      </c>
      <c r="CB6" s="21">
        <f>IF(CB7="",NA(),CB7)</f>
        <v>550.58000000000004</v>
      </c>
      <c r="CC6" s="21">
        <f t="shared" ref="CC6:CK6" si="9">IF(CC7="",NA(),CC7)</f>
        <v>554.70000000000005</v>
      </c>
      <c r="CD6" s="21">
        <f t="shared" si="9"/>
        <v>548.57000000000005</v>
      </c>
      <c r="CE6" s="21">
        <f t="shared" si="9"/>
        <v>378.92</v>
      </c>
      <c r="CF6" s="21">
        <f t="shared" si="9"/>
        <v>480.64</v>
      </c>
      <c r="CG6" s="21">
        <f t="shared" si="9"/>
        <v>484.48</v>
      </c>
      <c r="CH6" s="21">
        <f t="shared" si="9"/>
        <v>520.91999999999996</v>
      </c>
      <c r="CI6" s="21">
        <f t="shared" si="9"/>
        <v>486.77</v>
      </c>
      <c r="CJ6" s="21">
        <f t="shared" si="9"/>
        <v>502.1</v>
      </c>
      <c r="CK6" s="21">
        <f t="shared" si="9"/>
        <v>539.07000000000005</v>
      </c>
      <c r="CL6" s="20" t="str">
        <f>IF(CL7="","",IF(CL7="-","【-】","【"&amp;SUBSTITUTE(TEXT(CL7,"#,##0.00"),"-","△")&amp;"】"))</f>
        <v>【534.98】</v>
      </c>
      <c r="CM6" s="21">
        <f>IF(CM7="",NA(),CM7)</f>
        <v>50</v>
      </c>
      <c r="CN6" s="21">
        <f t="shared" ref="CN6:CV6" si="10">IF(CN7="",NA(),CN7)</f>
        <v>25</v>
      </c>
      <c r="CO6" s="21">
        <f t="shared" si="10"/>
        <v>25</v>
      </c>
      <c r="CP6" s="21">
        <f t="shared" si="10"/>
        <v>25</v>
      </c>
      <c r="CQ6" s="21">
        <f t="shared" si="10"/>
        <v>25</v>
      </c>
      <c r="CR6" s="21">
        <f t="shared" si="10"/>
        <v>39.76</v>
      </c>
      <c r="CS6" s="21">
        <f t="shared" si="10"/>
        <v>34.68</v>
      </c>
      <c r="CT6" s="21">
        <f t="shared" si="10"/>
        <v>34.700000000000003</v>
      </c>
      <c r="CU6" s="21">
        <f t="shared" si="10"/>
        <v>46.83</v>
      </c>
      <c r="CV6" s="21">
        <f t="shared" si="10"/>
        <v>33.74</v>
      </c>
      <c r="CW6" s="20" t="str">
        <f>IF(CW7="","",IF(CW7="-","【-】","【"&amp;SUBSTITUTE(TEXT(CW7,"#,##0.00"),"-","△")&amp;"】"))</f>
        <v>【33.84】</v>
      </c>
      <c r="CX6" s="21">
        <f>IF(CX7="",NA(),CX7)</f>
        <v>100</v>
      </c>
      <c r="CY6" s="21">
        <f t="shared" ref="CY6:DG6" si="11">IF(CY7="",NA(),CY7)</f>
        <v>100</v>
      </c>
      <c r="CZ6" s="21">
        <f t="shared" si="11"/>
        <v>100</v>
      </c>
      <c r="DA6" s="21">
        <f t="shared" si="11"/>
        <v>100</v>
      </c>
      <c r="DB6" s="21">
        <f t="shared" si="11"/>
        <v>100</v>
      </c>
      <c r="DC6" s="21">
        <f t="shared" si="11"/>
        <v>83.43</v>
      </c>
      <c r="DD6" s="21">
        <f t="shared" si="11"/>
        <v>90.33</v>
      </c>
      <c r="DE6" s="21">
        <f t="shared" si="11"/>
        <v>90.04</v>
      </c>
      <c r="DF6" s="21">
        <f t="shared" si="11"/>
        <v>90.58</v>
      </c>
      <c r="DG6" s="21">
        <f t="shared" si="11"/>
        <v>90.11</v>
      </c>
      <c r="DH6" s="20" t="str">
        <f>IF(DH7="","",IF(DH7="-","【-】","【"&amp;SUBSTITUTE(TEXT(DH7,"#,##0.00"),"-","△")&amp;"】"))</f>
        <v>【89.98】</v>
      </c>
      <c r="DI6" s="21">
        <f>IF(DI7="",NA(),DI7)</f>
        <v>26.64</v>
      </c>
      <c r="DJ6" s="21">
        <f t="shared" ref="DJ6:DR6" si="12">IF(DJ7="",NA(),DJ7)</f>
        <v>31.14</v>
      </c>
      <c r="DK6" s="21">
        <f t="shared" si="12"/>
        <v>35.64</v>
      </c>
      <c r="DL6" s="21">
        <f t="shared" si="12"/>
        <v>40.14</v>
      </c>
      <c r="DM6" s="21">
        <f t="shared" si="12"/>
        <v>44.64</v>
      </c>
      <c r="DN6" s="21">
        <f t="shared" si="12"/>
        <v>29.58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322016</v>
      </c>
      <c r="D7" s="23">
        <v>46</v>
      </c>
      <c r="E7" s="23">
        <v>17</v>
      </c>
      <c r="F7" s="23">
        <v>9</v>
      </c>
      <c r="G7" s="23">
        <v>0</v>
      </c>
      <c r="H7" s="23" t="s">
        <v>96</v>
      </c>
      <c r="I7" s="23" t="s">
        <v>97</v>
      </c>
      <c r="J7" s="23" t="s">
        <v>98</v>
      </c>
      <c r="K7" s="23" t="s">
        <v>99</v>
      </c>
      <c r="L7" s="23" t="s">
        <v>100</v>
      </c>
      <c r="M7" s="23" t="s">
        <v>101</v>
      </c>
      <c r="N7" s="24" t="s">
        <v>102</v>
      </c>
      <c r="O7" s="24">
        <v>81.3</v>
      </c>
      <c r="P7" s="24">
        <v>0</v>
      </c>
      <c r="Q7" s="24">
        <v>100</v>
      </c>
      <c r="R7" s="24">
        <v>3080</v>
      </c>
      <c r="S7" s="24">
        <v>197843</v>
      </c>
      <c r="T7" s="24">
        <v>572.99</v>
      </c>
      <c r="U7" s="24">
        <v>345.28</v>
      </c>
      <c r="V7" s="24">
        <v>7</v>
      </c>
      <c r="W7" s="24">
        <v>0.01</v>
      </c>
      <c r="X7" s="24">
        <v>700</v>
      </c>
      <c r="Y7" s="24">
        <v>79.41</v>
      </c>
      <c r="Z7" s="24">
        <v>81.58</v>
      </c>
      <c r="AA7" s="24">
        <v>81.38</v>
      </c>
      <c r="AB7" s="24">
        <v>91.23</v>
      </c>
      <c r="AC7" s="24">
        <v>87.51</v>
      </c>
      <c r="AD7" s="24">
        <v>98.37</v>
      </c>
      <c r="AE7" s="24">
        <v>99.2</v>
      </c>
      <c r="AF7" s="24">
        <v>100.42</v>
      </c>
      <c r="AG7" s="24">
        <v>98.03</v>
      </c>
      <c r="AH7" s="24">
        <v>105.46</v>
      </c>
      <c r="AI7" s="24">
        <v>105.41</v>
      </c>
      <c r="AJ7" s="24">
        <v>0</v>
      </c>
      <c r="AK7" s="24">
        <v>0</v>
      </c>
      <c r="AL7" s="24">
        <v>0</v>
      </c>
      <c r="AM7" s="24">
        <v>0</v>
      </c>
      <c r="AN7" s="24">
        <v>0</v>
      </c>
      <c r="AO7" s="24">
        <v>199.01</v>
      </c>
      <c r="AP7" s="24">
        <v>1500.46</v>
      </c>
      <c r="AQ7" s="24">
        <v>762.05</v>
      </c>
      <c r="AR7" s="24">
        <v>755.68</v>
      </c>
      <c r="AS7" s="24">
        <v>806.39</v>
      </c>
      <c r="AT7" s="24">
        <v>787.78</v>
      </c>
      <c r="AU7" s="24">
        <v>2.44</v>
      </c>
      <c r="AV7" s="24">
        <v>1.67</v>
      </c>
      <c r="AW7" s="24">
        <v>1.43</v>
      </c>
      <c r="AX7" s="24">
        <v>12.99</v>
      </c>
      <c r="AY7" s="24">
        <v>1.29</v>
      </c>
      <c r="AZ7" s="24">
        <v>130.9</v>
      </c>
      <c r="BA7" s="24">
        <v>81.260000000000005</v>
      </c>
      <c r="BB7" s="24">
        <v>92.61</v>
      </c>
      <c r="BC7" s="24">
        <v>91.41</v>
      </c>
      <c r="BD7" s="24">
        <v>96.26</v>
      </c>
      <c r="BE7" s="24">
        <v>96.87</v>
      </c>
      <c r="BF7" s="24">
        <v>1296.6300000000001</v>
      </c>
      <c r="BG7" s="24">
        <v>1196.3399999999999</v>
      </c>
      <c r="BH7" s="24">
        <v>908.54</v>
      </c>
      <c r="BI7" s="24">
        <v>739.73</v>
      </c>
      <c r="BJ7" s="24">
        <v>505.56</v>
      </c>
      <c r="BK7" s="24">
        <v>2834.34</v>
      </c>
      <c r="BL7" s="24">
        <v>1748.51</v>
      </c>
      <c r="BM7" s="24">
        <v>1640.16</v>
      </c>
      <c r="BN7" s="24">
        <v>1521.05</v>
      </c>
      <c r="BO7" s="24">
        <v>1490.65</v>
      </c>
      <c r="BP7" s="24">
        <v>1496.36</v>
      </c>
      <c r="BQ7" s="24">
        <v>26.81</v>
      </c>
      <c r="BR7" s="24">
        <v>28.37</v>
      </c>
      <c r="BS7" s="24">
        <v>28.47</v>
      </c>
      <c r="BT7" s="24">
        <v>43.2</v>
      </c>
      <c r="BU7" s="24">
        <v>34.119999999999997</v>
      </c>
      <c r="BV7" s="24">
        <v>37.979999999999997</v>
      </c>
      <c r="BW7" s="24">
        <v>34.99</v>
      </c>
      <c r="BX7" s="24">
        <v>38.270000000000003</v>
      </c>
      <c r="BY7" s="24">
        <v>37.520000000000003</v>
      </c>
      <c r="BZ7" s="24">
        <v>34.96</v>
      </c>
      <c r="CA7" s="24">
        <v>35.159999999999997</v>
      </c>
      <c r="CB7" s="24">
        <v>550.58000000000004</v>
      </c>
      <c r="CC7" s="24">
        <v>554.70000000000005</v>
      </c>
      <c r="CD7" s="24">
        <v>548.57000000000005</v>
      </c>
      <c r="CE7" s="24">
        <v>378.92</v>
      </c>
      <c r="CF7" s="24">
        <v>480.64</v>
      </c>
      <c r="CG7" s="24">
        <v>484.48</v>
      </c>
      <c r="CH7" s="24">
        <v>520.91999999999996</v>
      </c>
      <c r="CI7" s="24">
        <v>486.77</v>
      </c>
      <c r="CJ7" s="24">
        <v>502.1</v>
      </c>
      <c r="CK7" s="24">
        <v>539.07000000000005</v>
      </c>
      <c r="CL7" s="24">
        <v>534.98</v>
      </c>
      <c r="CM7" s="24">
        <v>50</v>
      </c>
      <c r="CN7" s="24">
        <v>25</v>
      </c>
      <c r="CO7" s="24">
        <v>25</v>
      </c>
      <c r="CP7" s="24">
        <v>25</v>
      </c>
      <c r="CQ7" s="24">
        <v>25</v>
      </c>
      <c r="CR7" s="24">
        <v>39.76</v>
      </c>
      <c r="CS7" s="24">
        <v>34.68</v>
      </c>
      <c r="CT7" s="24">
        <v>34.700000000000003</v>
      </c>
      <c r="CU7" s="24">
        <v>46.83</v>
      </c>
      <c r="CV7" s="24">
        <v>33.74</v>
      </c>
      <c r="CW7" s="24">
        <v>33.840000000000003</v>
      </c>
      <c r="CX7" s="24">
        <v>100</v>
      </c>
      <c r="CY7" s="24">
        <v>100</v>
      </c>
      <c r="CZ7" s="24">
        <v>100</v>
      </c>
      <c r="DA7" s="24">
        <v>100</v>
      </c>
      <c r="DB7" s="24">
        <v>100</v>
      </c>
      <c r="DC7" s="24">
        <v>83.43</v>
      </c>
      <c r="DD7" s="24">
        <v>90.33</v>
      </c>
      <c r="DE7" s="24">
        <v>90.04</v>
      </c>
      <c r="DF7" s="24">
        <v>90.58</v>
      </c>
      <c r="DG7" s="24">
        <v>90.11</v>
      </c>
      <c r="DH7" s="24">
        <v>89.98</v>
      </c>
      <c r="DI7" s="24">
        <v>26.64</v>
      </c>
      <c r="DJ7" s="24">
        <v>31.14</v>
      </c>
      <c r="DK7" s="24">
        <v>35.64</v>
      </c>
      <c r="DL7" s="24">
        <v>40.14</v>
      </c>
      <c r="DM7" s="24">
        <v>44.64</v>
      </c>
      <c r="DN7" s="24">
        <v>29.58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2024-02-02T07:34:20Z</cp:lastPrinted>
  <dcterms:created xsi:type="dcterms:W3CDTF">2023-12-12T01:06:43Z</dcterms:created>
  <dcterms:modified xsi:type="dcterms:W3CDTF">2024-02-02T07:34:22Z</dcterms:modified>
  <cp:category/>
</cp:coreProperties>
</file>