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gfsv.sg.local\財務係\05-1　経営分析表\R5決算\02回答\02下水\"/>
    </mc:Choice>
  </mc:AlternateContent>
  <xr:revisionPtr revIDLastSave="0" documentId="13_ncr:1_{03FDB357-5C0A-47E4-823A-5F712C33D048}" xr6:coauthVersionLast="47" xr6:coauthVersionMax="47" xr10:uidLastSave="{00000000-0000-0000-0000-000000000000}"/>
  <workbookProtection workbookAlgorithmName="SHA-512" workbookHashValue="9cW8biFRzP5aXrkk/xidNAMoyYE4xzxADsAyUvQruccJMJiu3RW6qHPG/tMxpF1NXQ7a33kt69Gpbu8LgC94HA==" workbookSaltValue="RzshC41ax6ceQuGGQH+gN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G85" i="4"/>
  <c r="F85" i="4"/>
  <c r="E85" i="4"/>
  <c r="AT10" i="4"/>
  <c r="AL10" i="4"/>
  <c r="I10"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<sst xmlns="http://schemas.openxmlformats.org/spreadsheetml/2006/main" count="231" uniqueCount="115">
  <si>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</si>
  <si>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</si>
  <si>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</si>
  <si>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</si>
  <si>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</si>
  <si>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</si>
  <si>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</si>
  <si>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</si>
  <si>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</si>
  <si>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</si>
  <si>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</si>
  <si>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</si>
  <si>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</si>
  <si>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</si>
  <si>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</si>
  <si>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</si>
  <si>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</si>
  <si>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</si>
  <si>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</si>
  <si>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</si>
  <si>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</si>
  <si>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</si>
  <si>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</si>
  <si>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</si>
  <si>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</si>
  <si>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</si>
  <si>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</si>
  <si>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</si>
  <si>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</si>
  <si>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</si>
  <si>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</si>
  <si>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</si>
  <si>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</si>
  <si>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</si>
  <si>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</si>
  <si>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</si>
  <si>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</si>
  <si>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</si>
  <si>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</si>
  <si>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</si>
  <si>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</si>
  <si>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</si>
  <si>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</si>
  <si>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</si>
  <si>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</si>
  <si>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</si>
  <si>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</si>
  <si>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</si>
  <si>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</si>
  <si>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</si>
  <si>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</si>
  <si>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</si>
  <si>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</si>
  <si>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</si>
  <si>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</si>
  <si>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</si>
  <si>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</si>
  <si>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</si>
  <si>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</si>
  <si>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</si>
  <si>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</si>
  <si>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</si>
  <si>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</si>
  <si>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</si>
  <si>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</si>
  <si>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</si>
  <si>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</si>
  <si>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</si>
  <si>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</si>
  <si>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</si>
  <si>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</si>
  <si>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</si>
  <si>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</si>
  <si>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</si>
  <si>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</si>
  <si>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</si>
  <si>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</si>
  <si>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</si>
  <si>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</si>
  <si>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</si>
  <si>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</si>
  <si>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</si>
  <si>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</si>
  <si>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</si>
  <si>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</si>
  <si>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</si>
  <si>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</si>
  <si>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</si>
  <si>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</si>
  <si>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</si>
  <si>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</si>
  <si>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</si>
  <si>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</si>
  <si>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</si>
  <si>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</si>
  <si>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</si>
  <si>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松江市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</si>
  <si>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</si>
  <si>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</si>
  <si>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</si>
  <si>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</si>
  <si>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</si>
  <si>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</si>
  <si>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</si>
  <si>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</si>
  <si>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</si>
  <si>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</si>
  <si>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</si>
  <si>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</si>
  <si>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</si>
  <si>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</si>
  <si>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</si>
  <si>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公共下水道のほか、集落排水事業や公設浄化槽事業を含めた下水道事業全体として概ね健全な経営である。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経営計画に基づき接続促進等による収益確保、農業集落排水施設の公共下水道接続等による費用縮減や人材育成による経営基盤を整備するとともに、適切な修繕・更新による施設設備の長寿命化や維持運用に努め、将来にわたり事業を健全に運営できる体制を構築していく。</t>
    <rPh sb="69" eb="70">
      <t>ダイ</t>
    </rPh>
    <rPh sb="71" eb="72">
      <t>ジ</t>
    </rPh>
    <rPh sb="72" eb="79">
      <t>マツエシジョウゲスイドウ</t>
    </rPh>
    <rPh sb="79" eb="81">
      <t>ジギョウ</t>
    </rPh>
    <rPh sb="89" eb="91">
      <t>シサク</t>
    </rPh>
    <rPh sb="92" eb="93">
      <t>カン</t>
    </rPh>
    <rPh sb="95" eb="98">
      <t>マイネンド</t>
    </rPh>
    <rPh sb="104" eb="105">
      <t>ツウ</t>
    </rPh>
    <phoneticPr fontId="4"/>
  </si>
  <si>
    <t>　当事業は、一般会計からの繰入れや長期前受金戻入など、使用料以外の収入のほか、公共下水道等他の事業と一体で経営しなければ、健全性が保てない状況である。
　総収益のうち下水道使用料の占める割合は34%で、繰出基準に基づく一般会計繰入金など使用料以外の収入を含めても費用を賄えておらず、経常費用の増加により①経常収支比率が低下した。一方、損失は繰越利益剰余金と相殺し、②累積欠損金は発生しなかった。
　③当年度は前年度とほぼ同じであった。
　④企業債残高対事業規模比率は、企業債残高の減少に伴って前年度に比べ低下している。
　⑤経費回収率・⑥汚水処理原価は、減価償却費や支払利息等の費用のうち、一般会計繰入金など使用料以外の収入を充てる費用を除いて算定したものである。使用料収入は微減だが、経費回収率・汚水処理原価はほぼ横ばいとなった。
　⑦施設利用率は類似団体と比較し上回っているので、適切な施設規模の維持に努めたい。
　H26年度に面整備が概成しており、⑧水洗化率の大幅な上昇は見込めない状況であるが、接続勧奨や排水設備の戸別調査を行い、未接続世帯の接続促進を引き続き行う。</t>
    <rPh sb="141" eb="145">
      <t>ケイジョウヒヨウ</t>
    </rPh>
    <rPh sb="146" eb="148">
      <t>ゾウカ</t>
    </rPh>
    <rPh sb="159" eb="161">
      <t>テイカ</t>
    </rPh>
    <rPh sb="164" eb="166">
      <t>イッポウ</t>
    </rPh>
    <rPh sb="167" eb="169">
      <t>ソンシツ</t>
    </rPh>
    <rPh sb="170" eb="177">
      <t>クリコシリエキジョウヨキン</t>
    </rPh>
    <rPh sb="178" eb="180">
      <t>ソウサイ</t>
    </rPh>
    <rPh sb="200" eb="203">
      <t>トウネンド</t>
    </rPh>
    <rPh sb="204" eb="207">
      <t>ゼンネンド</t>
    </rPh>
    <rPh sb="210" eb="211">
      <t>オナ</t>
    </rPh>
    <rPh sb="304" eb="307">
      <t>シヨウリョウ</t>
    </rPh>
    <rPh sb="307" eb="309">
      <t>イガイ</t>
    </rPh>
    <rPh sb="310" eb="312">
      <t>シュウニュウ</t>
    </rPh>
    <rPh sb="313" eb="314">
      <t>ア</t>
    </rPh>
    <rPh sb="332" eb="335">
      <t>シヨウリョウ</t>
    </rPh>
    <rPh sb="335" eb="337">
      <t>シュウニュウ</t>
    </rPh>
    <rPh sb="338" eb="340">
      <t>ビゲン</t>
    </rPh>
    <rPh sb="358" eb="359">
      <t>ヨコ</t>
    </rPh>
    <rPh sb="375" eb="379">
      <t>ルイジダンタイ</t>
    </rPh>
    <rPh sb="380" eb="382">
      <t>ヒカク</t>
    </rPh>
    <rPh sb="383" eb="385">
      <t>ウワマワ</t>
    </rPh>
    <rPh sb="392" eb="394">
      <t>テキセツ</t>
    </rPh>
    <rPh sb="395" eb="399">
      <t>シセツキボ</t>
    </rPh>
    <rPh sb="400" eb="402">
      <t>イジ</t>
    </rPh>
    <rPh sb="403" eb="404">
      <t>ツト</t>
    </rPh>
    <rPh sb="413" eb="415">
      <t>ネンド</t>
    </rPh>
    <rPh sb="416" eb="419">
      <t>メンセイビ</t>
    </rPh>
    <rPh sb="420" eb="422">
      <t>ガイセイ</t>
    </rPh>
    <rPh sb="428" eb="432">
      <t>スイセンカリツ</t>
    </rPh>
    <rPh sb="456" eb="460">
      <t>ハイスイセツビ</t>
    </rPh>
    <rPh sb="461" eb="463">
      <t>コベツ</t>
    </rPh>
    <rPh sb="463" eb="465">
      <t>チョウサ</t>
    </rPh>
    <rPh sb="466" eb="467">
      <t>オコナ</t>
    </rPh>
    <rPh sb="480" eb="481">
      <t>ヒ</t>
    </rPh>
    <rPh sb="482" eb="483">
      <t>ツヅ</t>
    </rPh>
    <rPh sb="484" eb="485">
      <t>オコナ</t>
    </rPh>
    <phoneticPr fontId="15"/>
  </si>
  <si>
    <t>　当事業は、平成26年度に面整備事業が完了している。
　償却資産の大半を占める管渠は現時点で老朽化の度合は低いが、処理場の機器等については法定耐用年数を超えるものが相当数あるため、ストックマネジメント計画に基づき更新を進めている。
　①有形固定資産減価償却率は、類似団体に比べ低い状況であるが、年々上昇している。また、今後も上昇するものと見込んでいる。
　②管渠老朽化率は、法定耐用年数に達したものがないことから0%となっている。
　③管渠改善率は、当年度は実施した事業が無かったため0%となっている。
　なお、当事業の汚水は、すべて島根県管理の流域下水道に接続して処理しており、処理場は有していない。</t>
    <rPh sb="100" eb="102">
      <t>ケイカク</t>
    </rPh>
    <rPh sb="103" eb="104">
      <t>モト</t>
    </rPh>
    <rPh sb="109" eb="110">
      <t>スス</t>
    </rPh>
    <rPh sb="225" eb="228">
      <t>トウネンド</t>
    </rPh>
    <rPh sb="229" eb="231">
      <t>ジッシ</t>
    </rPh>
    <rPh sb="233" eb="235">
      <t>ジギョウ</t>
    </rPh>
    <rPh sb="236" eb="237">
      <t>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</si>
</sst>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quot;-&quot;">
                  <c:v>7.0000000000000007E-2</c:v>
                </c:pt>
                <c:pt idx="4">
                  <c:v>0</c:v>
                </c:pt>
              </c:numCache>
            </c:numRef>
          </c:val>
          <c:extLst>
            <c:ext xmlns:c16="http://schemas.microsoft.com/office/drawing/2014/chart" uri="{C3380CC4-5D6E-409C-BE32-E72D297353CC}">
              <c16:uniqueId val="{00000000-6A8D-4F7A-A588-D9F026E156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0.27</c:v>
                </c:pt>
                <c:pt idx="3">
                  <c:v>0.22</c:v>
                </c:pt>
                <c:pt idx="4">
                  <c:v>0.17</c:v>
                </c:pt>
              </c:numCache>
            </c:numRef>
          </c:val>
          <c:smooth val="0"/>
          <c:extLst>
            <c:ext xmlns:c16="http://schemas.microsoft.com/office/drawing/2014/chart" uri="{C3380CC4-5D6E-409C-BE32-E72D297353CC}">
              <c16:uniqueId val="{00000001-6A8D-4F7A-A588-D9F026E156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41.94</c:v>
                </c:pt>
                <c:pt idx="1">
                  <c:v>51.21</c:v>
                </c:pt>
                <c:pt idx="2">
                  <c:v>51.21</c:v>
                </c:pt>
                <c:pt idx="3">
                  <c:v>51.39</c:v>
                </c:pt>
                <c:pt idx="4">
                  <c:v>58.37</c:v>
                </c:pt>
              </c:numCache>
            </c:numRef>
          </c:val>
          <c:extLst>
            <c:ext xmlns:c16="http://schemas.microsoft.com/office/drawing/2014/chart" uri="{C3380CC4-5D6E-409C-BE32-E72D297353CC}">
              <c16:uniqueId val="{00000000-2E3F-4315-AC55-671A031721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45.68</c:v>
                </c:pt>
                <c:pt idx="1">
                  <c:v>45.87</c:v>
                </c:pt>
                <c:pt idx="2">
                  <c:v>44.24</c:v>
                </c:pt>
                <c:pt idx="3">
                  <c:v>45.3</c:v>
                </c:pt>
                <c:pt idx="4">
                  <c:v>45.6</c:v>
                </c:pt>
              </c:numCache>
            </c:numRef>
          </c:val>
          <c:smooth val="0"/>
          <c:extLst>
            <c:ext xmlns:c16="http://schemas.microsoft.com/office/drawing/2014/chart" uri="{C3380CC4-5D6E-409C-BE32-E72D297353CC}">
              <c16:uniqueId val="{00000001-2E3F-4315-AC55-671A031721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86.36</c:v>
                </c:pt>
                <c:pt idx="1">
                  <c:v>86.95</c:v>
                </c:pt>
                <c:pt idx="2">
                  <c:v>87.09</c:v>
                </c:pt>
                <c:pt idx="3">
                  <c:v>87.15</c:v>
                </c:pt>
                <c:pt idx="4">
                  <c:v>87.52</c:v>
                </c:pt>
              </c:numCache>
            </c:numRef>
          </c:val>
          <c:extLst>
            <c:ext xmlns:c16="http://schemas.microsoft.com/office/drawing/2014/chart" uri="{C3380CC4-5D6E-409C-BE32-E72D297353CC}">
              <c16:uniqueId val="{00000000-DE38-4010-8543-8245AA8434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87.96</c:v>
                </c:pt>
                <c:pt idx="1">
                  <c:v>87.65</c:v>
                </c:pt>
                <c:pt idx="2">
                  <c:v>88.15</c:v>
                </c:pt>
                <c:pt idx="3">
                  <c:v>88.37</c:v>
                </c:pt>
                <c:pt idx="4">
                  <c:v>88.66</c:v>
                </c:pt>
              </c:numCache>
            </c:numRef>
          </c:val>
          <c:smooth val="0"/>
          <c:extLst>
            <c:ext xmlns:c16="http://schemas.microsoft.com/office/drawing/2014/chart" uri="{C3380CC4-5D6E-409C-BE32-E72D297353CC}">
              <c16:uniqueId val="{00000001-DE38-4010-8543-8245AA8434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90.8</c:v>
                </c:pt>
                <c:pt idx="1">
                  <c:v>88.42</c:v>
                </c:pt>
                <c:pt idx="2">
                  <c:v>87.13</c:v>
                </c:pt>
                <c:pt idx="3">
                  <c:v>88.11</c:v>
                </c:pt>
                <c:pt idx="4">
                  <c:v>87.23</c:v>
                </c:pt>
              </c:numCache>
            </c:numRef>
          </c:val>
          <c:extLst>
            <c:ext xmlns:c16="http://schemas.microsoft.com/office/drawing/2014/chart" uri="{C3380CC4-5D6E-409C-BE32-E72D297353CC}">
              <c16:uniqueId val="{00000000-49B2-48FA-8F35-92815E1D8D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103.34</c:v>
                </c:pt>
                <c:pt idx="1">
                  <c:v>102.7</c:v>
                </c:pt>
                <c:pt idx="2">
                  <c:v>104.11</c:v>
                </c:pt>
                <c:pt idx="3">
                  <c:v>101.98</c:v>
                </c:pt>
                <c:pt idx="4">
                  <c:v>102.68</c:v>
                </c:pt>
              </c:numCache>
            </c:numRef>
          </c:val>
          <c:smooth val="0"/>
          <c:extLst>
            <c:ext xmlns:c16="http://schemas.microsoft.com/office/drawing/2014/chart" uri="{C3380CC4-5D6E-409C-BE32-E72D297353CC}">
              <c16:uniqueId val="{00000001-49B2-48FA-8F35-92815E1D8D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22.01</c:v>
                </c:pt>
                <c:pt idx="1">
                  <c:v>23.5</c:v>
                </c:pt>
                <c:pt idx="2">
                  <c:v>23.87</c:v>
                </c:pt>
                <c:pt idx="3">
                  <c:v>26.77</c:v>
                </c:pt>
                <c:pt idx="4">
                  <c:v>29.67</c:v>
                </c:pt>
              </c:numCache>
            </c:numRef>
          </c:val>
          <c:extLst>
            <c:ext xmlns:c16="http://schemas.microsoft.com/office/drawing/2014/chart" uri="{C3380CC4-5D6E-409C-BE32-E72D297353CC}">
              <c16:uniqueId val="{00000000-EDF0-49C9-A686-7079042910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27.82</c:v>
                </c:pt>
                <c:pt idx="1">
                  <c:v>29.24</c:v>
                </c:pt>
                <c:pt idx="2">
                  <c:v>31.73</c:v>
                </c:pt>
                <c:pt idx="3">
                  <c:v>32.57</c:v>
                </c:pt>
                <c:pt idx="4">
                  <c:v>33.159999999999997</c:v>
                </c:pt>
              </c:numCache>
            </c:numRef>
          </c:val>
          <c:smooth val="0"/>
          <c:extLst>
            <c:ext xmlns:c16="http://schemas.microsoft.com/office/drawing/2014/chart" uri="{C3380CC4-5D6E-409C-BE32-E72D297353CC}">
              <c16:uniqueId val="{00000001-EDF0-49C9-A686-7079042910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A0-424A-B34C-40E44DC4A67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43A0-424A-B34C-40E44DC4A67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2A-4667-9956-1898D2FF06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29.74</c:v>
                </c:pt>
                <c:pt idx="1">
                  <c:v>48.2</c:v>
                </c:pt>
                <c:pt idx="2">
                  <c:v>46.91</c:v>
                </c:pt>
                <c:pt idx="3">
                  <c:v>52.27</c:v>
                </c:pt>
                <c:pt idx="4">
                  <c:v>58.68</c:v>
                </c:pt>
              </c:numCache>
            </c:numRef>
          </c:val>
          <c:smooth val="0"/>
          <c:extLst>
            <c:ext xmlns:c16="http://schemas.microsoft.com/office/drawing/2014/chart" uri="{C3380CC4-5D6E-409C-BE32-E72D297353CC}">
              <c16:uniqueId val="{00000001-AB2A-4667-9956-1898D2FF06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36.32</c:v>
                </c:pt>
                <c:pt idx="1">
                  <c:v>7.2</c:v>
                </c:pt>
                <c:pt idx="2">
                  <c:v>10.79</c:v>
                </c:pt>
                <c:pt idx="3">
                  <c:v>10.59</c:v>
                </c:pt>
                <c:pt idx="4">
                  <c:v>10.65</c:v>
                </c:pt>
              </c:numCache>
            </c:numRef>
          </c:val>
          <c:extLst>
            <c:ext xmlns:c16="http://schemas.microsoft.com/office/drawing/2014/chart" uri="{C3380CC4-5D6E-409C-BE32-E72D297353CC}">
              <c16:uniqueId val="{00000000-4C9B-4D6C-8594-3C4C267728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53.44</c:v>
                </c:pt>
                <c:pt idx="1">
                  <c:v>46.85</c:v>
                </c:pt>
                <c:pt idx="2">
                  <c:v>44.35</c:v>
                </c:pt>
                <c:pt idx="3">
                  <c:v>41.51</c:v>
                </c:pt>
                <c:pt idx="4">
                  <c:v>45.01</c:v>
                </c:pt>
              </c:numCache>
            </c:numRef>
          </c:val>
          <c:smooth val="0"/>
          <c:extLst>
            <c:ext xmlns:c16="http://schemas.microsoft.com/office/drawing/2014/chart" uri="{C3380CC4-5D6E-409C-BE32-E72D297353CC}">
              <c16:uniqueId val="{00000001-4C9B-4D6C-8594-3C4C267728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732.13</c:v>
                </c:pt>
                <c:pt idx="1">
                  <c:v>689.25</c:v>
                </c:pt>
                <c:pt idx="2">
                  <c:v>648.69000000000005</c:v>
                </c:pt>
                <c:pt idx="3">
                  <c:v>586.95000000000005</c:v>
                </c:pt>
                <c:pt idx="4">
                  <c:v>426.15</c:v>
                </c:pt>
              </c:numCache>
            </c:numRef>
          </c:val>
          <c:extLst>
            <c:ext xmlns:c16="http://schemas.microsoft.com/office/drawing/2014/chart" uri="{C3380CC4-5D6E-409C-BE32-E72D297353CC}">
              <c16:uniqueId val="{00000000-CE47-45CC-8B9B-C7DCABECA2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1267.3900000000001</c:v>
                </c:pt>
                <c:pt idx="1">
                  <c:v>1268.6300000000001</c:v>
                </c:pt>
                <c:pt idx="2">
                  <c:v>1283.69</c:v>
                </c:pt>
                <c:pt idx="3">
                  <c:v>1160.22</c:v>
                </c:pt>
                <c:pt idx="4">
                  <c:v>1141.98</c:v>
                </c:pt>
              </c:numCache>
            </c:numRef>
          </c:val>
          <c:smooth val="0"/>
          <c:extLst>
            <c:ext xmlns:c16="http://schemas.microsoft.com/office/drawing/2014/chart" uri="{C3380CC4-5D6E-409C-BE32-E72D297353CC}">
              <c16:uniqueId val="{00000001-CE47-45CC-8B9B-C7DCABECA2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75.900000000000006</c:v>
                </c:pt>
                <c:pt idx="1">
                  <c:v>71.09</c:v>
                </c:pt>
                <c:pt idx="2">
                  <c:v>68.44</c:v>
                </c:pt>
                <c:pt idx="3">
                  <c:v>71.180000000000007</c:v>
                </c:pt>
                <c:pt idx="4">
                  <c:v>68.180000000000007</c:v>
                </c:pt>
              </c:numCache>
            </c:numRef>
          </c:val>
          <c:extLst>
            <c:ext xmlns:c16="http://schemas.microsoft.com/office/drawing/2014/chart" uri="{C3380CC4-5D6E-409C-BE32-E72D297353CC}">
              <c16:uniqueId val="{00000000-3E91-42A7-9B47-6707C77AE1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c:v>
                </c:pt>
                <c:pt idx="1">
                  <c:v>82.88</c:v>
                </c:pt>
                <c:pt idx="2">
                  <c:v>82.53</c:v>
                </c:pt>
                <c:pt idx="3">
                  <c:v>81.81</c:v>
                </c:pt>
                <c:pt idx="4">
                  <c:v>82.27</c:v>
                </c:pt>
              </c:numCache>
            </c:numRef>
          </c:val>
          <c:smooth val="0"/>
          <c:extLst>
            <c:ext xmlns:c16="http://schemas.microsoft.com/office/drawing/2014/chart" uri="{C3380CC4-5D6E-409C-BE32-E72D297353CC}">
              <c16:uniqueId val="{00000001-3E91-42A7-9B47-6707C77AE1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221.85</c:v>
                </c:pt>
                <c:pt idx="1">
                  <c:v>235.55</c:v>
                </c:pt>
                <c:pt idx="2">
                  <c:v>245.47</c:v>
                </c:pt>
                <c:pt idx="3">
                  <c:v>235.68</c:v>
                </c:pt>
                <c:pt idx="4">
                  <c:v>247.02</c:v>
                </c:pt>
              </c:numCache>
            </c:numRef>
          </c:val>
          <c:extLst>
            <c:ext xmlns:c16="http://schemas.microsoft.com/office/drawing/2014/chart" uri="{C3380CC4-5D6E-409C-BE32-E72D297353CC}">
              <c16:uniqueId val="{00000000-D6A2-49A2-AC8C-8242239743D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185.47</c:v>
                </c:pt>
                <c:pt idx="1">
                  <c:v>187.76</c:v>
                </c:pt>
                <c:pt idx="2">
                  <c:v>190.48</c:v>
                </c:pt>
                <c:pt idx="3">
                  <c:v>193.59</c:v>
                </c:pt>
                <c:pt idx="4">
                  <c:v>194.42</c:v>
                </c:pt>
              </c:numCache>
            </c:numRef>
          </c:val>
          <c:smooth val="0"/>
          <c:extLst>
            <c:ext xmlns:c16="http://schemas.microsoft.com/office/drawing/2014/chart" uri="{C3380CC4-5D6E-409C-BE32-E72D297353CC}">
              <c16:uniqueId val="{00000001-D6A2-49A2-AC8C-8242239743D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島根県　松江市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自治体職員</v>
      </c>
      <c r="AE8" s="65"/>
      <c r="AF8" s="65"/>
      <c r="AG8" s="65"/>
      <c r="AH8" s="65"/>
      <c r="AI8" s="65"/>
      <c r="AJ8" s="65"/>
      <c r="AK8" s="3"/>
      <c r="AL8" s="45">
        <f>データ!S6</f>
        <v>196021</v>
      </c>
      <c r="AM8" s="45"/>
      <c r="AN8" s="45"/>
      <c r="AO8" s="45"/>
      <c r="AP8" s="45"/>
      <c r="AQ8" s="45"/>
      <c r="AR8" s="45"/>
      <c r="AS8" s="45"/>
      <c r="AT8" s="44">
        <f>データ!T6</f>
        <v>572.99</v>
      </c>
      <c r="AU8" s="44"/>
      <c r="AV8" s="44"/>
      <c r="AW8" s="44"/>
      <c r="AX8" s="44"/>
      <c r="AY8" s="44"/>
      <c r="AZ8" s="44"/>
      <c r="BA8" s="44"/>
      <c r="BB8" s="44">
        <f>データ!U6</f>
        <v>342.1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72.290000000000006</v>
      </c>
      <c r="J10" s="44"/>
      <c r="K10" s="44"/>
      <c r="L10" s="44"/>
      <c r="M10" s="44"/>
      <c r="N10" s="44"/>
      <c r="O10" s="44"/>
      <c r="P10" s="44">
        <f>データ!P6</f>
        <v>6.44</v>
      </c>
      <c r="Q10" s="44"/>
      <c r="R10" s="44"/>
      <c r="S10" s="44"/>
      <c r="T10" s="44"/>
      <c r="U10" s="44"/>
      <c r="V10" s="44"/>
      <c r="W10" s="44">
        <f>データ!Q6</f>
        <v>88.38</v>
      </c>
      <c r="X10" s="44"/>
      <c r="Y10" s="44"/>
      <c r="Z10" s="44"/>
      <c r="AA10" s="44"/>
      <c r="AB10" s="44"/>
      <c r="AC10" s="44"/>
      <c r="AD10" s="45">
        <f>データ!R6</f>
        <v>3080</v>
      </c>
      <c r="AE10" s="45"/>
      <c r="AF10" s="45"/>
      <c r="AG10" s="45"/>
      <c r="AH10" s="45"/>
      <c r="AI10" s="45"/>
      <c r="AJ10" s="45"/>
      <c r="AK10" s="2"/>
      <c r="AL10" s="45">
        <f>データ!V6</f>
        <v>12553</v>
      </c>
      <c r="AM10" s="45"/>
      <c r="AN10" s="45"/>
      <c r="AO10" s="45"/>
      <c r="AP10" s="45"/>
      <c r="AQ10" s="45"/>
      <c r="AR10" s="45"/>
      <c r="AS10" s="45"/>
      <c r="AT10" s="44">
        <f>データ!W6</f>
        <v>4.22</v>
      </c>
      <c r="AU10" s="44"/>
      <c r="AV10" s="44"/>
      <c r="AW10" s="44"/>
      <c r="AX10" s="44"/>
      <c r="AY10" s="44"/>
      <c r="AZ10" s="44"/>
      <c r="BA10" s="44"/>
      <c r="BB10" s="44">
        <f>データ!X6</f>
        <v>2974.64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h+7skJLU/BpB+G3Biw788qdcIQuV5HVraZ5+jqnsMKULNtJEDcN/0bIXGaVdQgAYkCVMycZANCHUJT2jk4qNSQ==" saltValue="OBt1To8yCAdICB41PvxI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322016</v>
      </c>
      <c r="D6" s="19">
        <f t="shared" si="3"/>
        <v>46</v>
      </c>
      <c r="E6" s="19">
        <f t="shared" si="3"/>
        <v>17</v>
      </c>
      <c r="F6" s="19">
        <f t="shared" si="3"/>
        <v>4</v>
      </c>
      <c r="G6" s="19">
        <f t="shared" si="3"/>
        <v>0</v>
      </c>
      <c r="H6" s="19" t="str">
        <f t="shared" si="3"/>
        <v>島根県　松江市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72.290000000000006</v>
      </c>
      <c r="P6" s="20">
        <f t="shared" si="3"/>
        <v>6.44</v>
      </c>
      <c r="Q6" s="20">
        <f t="shared" si="3"/>
        <v>88.38</v>
      </c>
      <c r="R6" s="20">
        <f t="shared" si="3"/>
        <v>3080</v>
      </c>
      <c r="S6" s="20">
        <f t="shared" si="3"/>
        <v>196021</v>
      </c>
      <c r="T6" s="20">
        <f t="shared" si="3"/>
        <v>572.99</v>
      </c>
      <c r="U6" s="20">
        <f t="shared" si="3"/>
        <v>342.1</v>
      </c>
      <c r="V6" s="20">
        <f t="shared" si="3"/>
        <v>12553</v>
      </c>
      <c r="W6" s="20">
        <f t="shared" si="3"/>
        <v>4.22</v>
      </c>
      <c r="X6" s="20">
        <f t="shared" si="3"/>
        <v>2974.64</v>
      </c>
      <c r="Y6" s="21">
        <f>IF(Y7="",NA(),Y7)</f>
        <v>90.8</v>
      </c>
      <c r="Z6" s="21">
        <f t="shared" ref="Z6:AH6" si="4">IF(Z7="",NA(),Z7)</f>
        <v>88.42</v>
      </c>
      <c r="AA6" s="21">
        <f t="shared" si="4"/>
        <v>87.13</v>
      </c>
      <c r="AB6" s="21">
        <f t="shared" si="4"/>
        <v>88.11</v>
      </c>
      <c r="AC6" s="21">
        <f t="shared" si="4"/>
        <v>87.23</v>
      </c>
      <c r="AD6" s="21">
        <f t="shared" si="4"/>
        <v>103.34</v>
      </c>
      <c r="AE6" s="21">
        <f t="shared" si="4"/>
        <v>102.7</v>
      </c>
      <c r="AF6" s="21">
        <f t="shared" si="4"/>
        <v>104.11</v>
      </c>
      <c r="AG6" s="21">
        <f t="shared" si="4"/>
        <v>101.98</v>
      </c>
      <c r="AH6" s="21">
        <f t="shared" si="4"/>
        <v>102.68</v>
      </c>
      <c r="AI6" s="20" t="str">
        <f>IF(AI7="","",IF(AI7="-","【-】","【"&amp;SUBSTITUTE(TEXT(AI7,"#,##0.00"),"-","△")&amp;"】"))</f>
        <v>【105.09】</v>
      </c>
      <c r="AJ6" s="20">
        <f>IF(AJ7="",NA(),AJ7)</f>
        <v>0</v>
      </c>
      <c r="AK6" s="20">
        <f t="shared" ref="AK6:AS6" si="5">IF(AK7="",NA(),AK7)</f>
        <v>0</v>
      </c>
      <c r="AL6" s="20">
        <f t="shared" si="5"/>
        <v>0</v>
      </c>
      <c r="AM6" s="20">
        <f t="shared" si="5"/>
        <v>0</v>
      </c>
      <c r="AN6" s="20">
        <f t="shared" si="5"/>
        <v>0</v>
      </c>
      <c r="AO6" s="21">
        <f t="shared" si="5"/>
        <v>29.74</v>
      </c>
      <c r="AP6" s="21">
        <f t="shared" si="5"/>
        <v>48.2</v>
      </c>
      <c r="AQ6" s="21">
        <f t="shared" si="5"/>
        <v>46.91</v>
      </c>
      <c r="AR6" s="21">
        <f t="shared" si="5"/>
        <v>52.27</v>
      </c>
      <c r="AS6" s="21">
        <f t="shared" si="5"/>
        <v>58.68</v>
      </c>
      <c r="AT6" s="20" t="str">
        <f>IF(AT7="","",IF(AT7="-","【-】","【"&amp;SUBSTITUTE(TEXT(AT7,"#,##0.00"),"-","△")&amp;"】"))</f>
        <v>【65.73】</v>
      </c>
      <c r="AU6" s="21">
        <f>IF(AU7="",NA(),AU7)</f>
        <v>36.32</v>
      </c>
      <c r="AV6" s="21">
        <f t="shared" ref="AV6:BD6" si="6">IF(AV7="",NA(),AV7)</f>
        <v>7.2</v>
      </c>
      <c r="AW6" s="21">
        <f t="shared" si="6"/>
        <v>10.79</v>
      </c>
      <c r="AX6" s="21">
        <f t="shared" si="6"/>
        <v>10.59</v>
      </c>
      <c r="AY6" s="21">
        <f t="shared" si="6"/>
        <v>10.65</v>
      </c>
      <c r="AZ6" s="21">
        <f t="shared" si="6"/>
        <v>53.44</v>
      </c>
      <c r="BA6" s="21">
        <f t="shared" si="6"/>
        <v>46.85</v>
      </c>
      <c r="BB6" s="21">
        <f t="shared" si="6"/>
        <v>44.35</v>
      </c>
      <c r="BC6" s="21">
        <f t="shared" si="6"/>
        <v>41.51</v>
      </c>
      <c r="BD6" s="21">
        <f t="shared" si="6"/>
        <v>45.01</v>
      </c>
      <c r="BE6" s="20" t="str">
        <f>IF(BE7="","",IF(BE7="-","【-】","【"&amp;SUBSTITUTE(TEXT(BE7,"#,##0.00"),"-","△")&amp;"】"))</f>
        <v>【48.91】</v>
      </c>
      <c r="BF6" s="21">
        <f>IF(BF7="",NA(),BF7)</f>
        <v>732.13</v>
      </c>
      <c r="BG6" s="21">
        <f t="shared" ref="BG6:BO6" si="7">IF(BG7="",NA(),BG7)</f>
        <v>689.25</v>
      </c>
      <c r="BH6" s="21">
        <f t="shared" si="7"/>
        <v>648.69000000000005</v>
      </c>
      <c r="BI6" s="21">
        <f t="shared" si="7"/>
        <v>586.95000000000005</v>
      </c>
      <c r="BJ6" s="21">
        <f t="shared" si="7"/>
        <v>426.15</v>
      </c>
      <c r="BK6" s="21">
        <f t="shared" si="7"/>
        <v>1267.3900000000001</v>
      </c>
      <c r="BL6" s="21">
        <f t="shared" si="7"/>
        <v>1268.6300000000001</v>
      </c>
      <c r="BM6" s="21">
        <f t="shared" si="7"/>
        <v>1283.69</v>
      </c>
      <c r="BN6" s="21">
        <f t="shared" si="7"/>
        <v>1160.22</v>
      </c>
      <c r="BO6" s="21">
        <f t="shared" si="7"/>
        <v>1141.98</v>
      </c>
      <c r="BP6" s="20" t="str">
        <f>IF(BP7="","",IF(BP7="-","【-】","【"&amp;SUBSTITUTE(TEXT(BP7,"#,##0.00"),"-","△")&amp;"】"))</f>
        <v>【1,156.82】</v>
      </c>
      <c r="BQ6" s="21">
        <f>IF(BQ7="",NA(),BQ7)</f>
        <v>75.900000000000006</v>
      </c>
      <c r="BR6" s="21">
        <f t="shared" ref="BR6:BZ6" si="8">IF(BR7="",NA(),BR7)</f>
        <v>71.09</v>
      </c>
      <c r="BS6" s="21">
        <f t="shared" si="8"/>
        <v>68.44</v>
      </c>
      <c r="BT6" s="21">
        <f t="shared" si="8"/>
        <v>71.180000000000007</v>
      </c>
      <c r="BU6" s="21">
        <f t="shared" si="8"/>
        <v>68.180000000000007</v>
      </c>
      <c r="BV6" s="21">
        <f t="shared" si="8"/>
        <v>84.3</v>
      </c>
      <c r="BW6" s="21">
        <f t="shared" si="8"/>
        <v>82.88</v>
      </c>
      <c r="BX6" s="21">
        <f t="shared" si="8"/>
        <v>82.53</v>
      </c>
      <c r="BY6" s="21">
        <f t="shared" si="8"/>
        <v>81.81</v>
      </c>
      <c r="BZ6" s="21">
        <f t="shared" si="8"/>
        <v>82.27</v>
      </c>
      <c r="CA6" s="20" t="str">
        <f>IF(CA7="","",IF(CA7="-","【-】","【"&amp;SUBSTITUTE(TEXT(CA7,"#,##0.00"),"-","△")&amp;"】"))</f>
        <v>【75.33】</v>
      </c>
      <c r="CB6" s="21">
        <f>IF(CB7="",NA(),CB7)</f>
        <v>221.85</v>
      </c>
      <c r="CC6" s="21">
        <f t="shared" ref="CC6:CK6" si="9">IF(CC7="",NA(),CC7)</f>
        <v>235.55</v>
      </c>
      <c r="CD6" s="21">
        <f t="shared" si="9"/>
        <v>245.47</v>
      </c>
      <c r="CE6" s="21">
        <f t="shared" si="9"/>
        <v>235.68</v>
      </c>
      <c r="CF6" s="21">
        <f t="shared" si="9"/>
        <v>247.02</v>
      </c>
      <c r="CG6" s="21">
        <f t="shared" si="9"/>
        <v>185.47</v>
      </c>
      <c r="CH6" s="21">
        <f t="shared" si="9"/>
        <v>187.76</v>
      </c>
      <c r="CI6" s="21">
        <f t="shared" si="9"/>
        <v>190.48</v>
      </c>
      <c r="CJ6" s="21">
        <f t="shared" si="9"/>
        <v>193.59</v>
      </c>
      <c r="CK6" s="21">
        <f t="shared" si="9"/>
        <v>194.42</v>
      </c>
      <c r="CL6" s="20" t="str">
        <f>IF(CL7="","",IF(CL7="-","【-】","【"&amp;SUBSTITUTE(TEXT(CL7,"#,##0.00"),"-","△")&amp;"】"))</f>
        <v>【215.73】</v>
      </c>
      <c r="CM6" s="21">
        <f>IF(CM7="",NA(),CM7)</f>
        <v>41.94</v>
      </c>
      <c r="CN6" s="21">
        <f t="shared" ref="CN6:CV6" si="10">IF(CN7="",NA(),CN7)</f>
        <v>51.21</v>
      </c>
      <c r="CO6" s="21">
        <f t="shared" si="10"/>
        <v>51.21</v>
      </c>
      <c r="CP6" s="21">
        <f t="shared" si="10"/>
        <v>51.39</v>
      </c>
      <c r="CQ6" s="21">
        <f t="shared" si="10"/>
        <v>58.37</v>
      </c>
      <c r="CR6" s="21">
        <f t="shared" si="10"/>
        <v>45.68</v>
      </c>
      <c r="CS6" s="21">
        <f t="shared" si="10"/>
        <v>45.87</v>
      </c>
      <c r="CT6" s="21">
        <f t="shared" si="10"/>
        <v>44.24</v>
      </c>
      <c r="CU6" s="21">
        <f t="shared" si="10"/>
        <v>45.3</v>
      </c>
      <c r="CV6" s="21">
        <f t="shared" si="10"/>
        <v>45.6</v>
      </c>
      <c r="CW6" s="20" t="str">
        <f>IF(CW7="","",IF(CW7="-","【-】","【"&amp;SUBSTITUTE(TEXT(CW7,"#,##0.00"),"-","△")&amp;"】"))</f>
        <v>【43.28】</v>
      </c>
      <c r="CX6" s="21">
        <f>IF(CX7="",NA(),CX7)</f>
        <v>86.36</v>
      </c>
      <c r="CY6" s="21">
        <f t="shared" ref="CY6:DG6" si="11">IF(CY7="",NA(),CY7)</f>
        <v>86.95</v>
      </c>
      <c r="CZ6" s="21">
        <f t="shared" si="11"/>
        <v>87.09</v>
      </c>
      <c r="DA6" s="21">
        <f t="shared" si="11"/>
        <v>87.15</v>
      </c>
      <c r="DB6" s="21">
        <f t="shared" si="11"/>
        <v>87.52</v>
      </c>
      <c r="DC6" s="21">
        <f t="shared" si="11"/>
        <v>87.96</v>
      </c>
      <c r="DD6" s="21">
        <f t="shared" si="11"/>
        <v>87.65</v>
      </c>
      <c r="DE6" s="21">
        <f t="shared" si="11"/>
        <v>88.15</v>
      </c>
      <c r="DF6" s="21">
        <f t="shared" si="11"/>
        <v>88.37</v>
      </c>
      <c r="DG6" s="21">
        <f t="shared" si="11"/>
        <v>88.66</v>
      </c>
      <c r="DH6" s="20" t="str">
        <f>IF(DH7="","",IF(DH7="-","【-】","【"&amp;SUBSTITUTE(TEXT(DH7,"#,##0.00"),"-","△")&amp;"】"))</f>
        <v>【86.21】</v>
      </c>
      <c r="DI6" s="21">
        <f>IF(DI7="",NA(),DI7)</f>
        <v>22.01</v>
      </c>
      <c r="DJ6" s="21">
        <f t="shared" ref="DJ6:DR6" si="12">IF(DJ7="",NA(),DJ7)</f>
        <v>23.5</v>
      </c>
      <c r="DK6" s="21">
        <f t="shared" si="12"/>
        <v>23.87</v>
      </c>
      <c r="DL6" s="21">
        <f t="shared" si="12"/>
        <v>26.77</v>
      </c>
      <c r="DM6" s="21">
        <f t="shared" si="12"/>
        <v>29.67</v>
      </c>
      <c r="DN6" s="21">
        <f t="shared" si="12"/>
        <v>27.82</v>
      </c>
      <c r="DO6" s="21">
        <f t="shared" si="12"/>
        <v>29.24</v>
      </c>
      <c r="DP6" s="21">
        <f t="shared" si="12"/>
        <v>31.73</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0.04</v>
      </c>
      <c r="EC6" s="21">
        <f t="shared" si="13"/>
        <v>0.12</v>
      </c>
      <c r="ED6" s="20" t="str">
        <f>IF(ED7="","",IF(ED7="-","【-】","【"&amp;SUBSTITUTE(TEXT(ED7,"#,##0.00"),"-","△")&amp;"】"))</f>
        <v>【0.09】</v>
      </c>
      <c r="EE6" s="20">
        <f>IF(EE7="",NA(),EE7)</f>
        <v>0</v>
      </c>
      <c r="EF6" s="20">
        <f t="shared" ref="EF6:EN6" si="14">IF(EF7="",NA(),EF7)</f>
        <v>0</v>
      </c>
      <c r="EG6" s="20">
        <f t="shared" si="14"/>
        <v>0</v>
      </c>
      <c r="EH6" s="21">
        <f t="shared" si="14"/>
        <v>7.0000000000000007E-2</v>
      </c>
      <c r="EI6" s="20">
        <f t="shared" si="14"/>
        <v>0</v>
      </c>
      <c r="EJ6" s="21">
        <f t="shared" si="14"/>
        <v>0.04</v>
      </c>
      <c r="EK6" s="21">
        <f t="shared" si="14"/>
        <v>0.06</v>
      </c>
      <c r="EL6" s="21">
        <f t="shared" si="14"/>
        <v>0.27</v>
      </c>
      <c r="EM6" s="21">
        <f t="shared" si="14"/>
        <v>0.22</v>
      </c>
      <c r="EN6" s="21">
        <f t="shared" si="14"/>
        <v>0.17</v>
      </c>
      <c r="EO6" s="20" t="str">
        <f>IF(EO7="","",IF(EO7="-","【-】","【"&amp;SUBSTITUTE(TEXT(EO7,"#,##0.00"),"-","△")&amp;"】"))</f>
        <v>【0.11】</v>
      </c>
    </row>
    <row r="7" spans="1:148" s="22" customFormat="1" x14ac:dyDescent="0.15">
      <c r="A7" s="14"/>
      <c r="B7" s="23">
        <v>2023</v>
      </c>
      <c r="C7" s="23">
        <v>322016</v>
      </c>
      <c r="D7" s="23">
        <v>46</v>
      </c>
      <c r="E7" s="23">
        <v>17</v>
      </c>
      <c r="F7" s="23">
        <v>4</v>
      </c>
      <c r="G7" s="23">
        <v>0</v>
      </c>
      <c r="H7" s="23" t="s">
        <v>96</v>
      </c>
      <c r="I7" s="23" t="s">
        <v>97</v>
      </c>
      <c r="J7" s="23" t="s">
        <v>98</v>
      </c>
      <c r="K7" s="23" t="s">
        <v>99</v>
      </c>
      <c r="L7" s="23" t="s">
        <v>100</v>
      </c>
      <c r="M7" s="23" t="s">
        <v>101</v>
      </c>
      <c r="N7" s="24" t="s">
        <v>102</v>
      </c>
      <c r="O7" s="24">
        <v>72.290000000000006</v>
      </c>
      <c r="P7" s="24">
        <v>6.44</v>
      </c>
      <c r="Q7" s="24">
        <v>88.38</v>
      </c>
      <c r="R7" s="24">
        <v>3080</v>
      </c>
      <c r="S7" s="24">
        <v>196021</v>
      </c>
      <c r="T7" s="24">
        <v>572.99</v>
      </c>
      <c r="U7" s="24">
        <v>342.1</v>
      </c>
      <c r="V7" s="24">
        <v>12553</v>
      </c>
      <c r="W7" s="24">
        <v>4.22</v>
      </c>
      <c r="X7" s="24">
        <v>2974.64</v>
      </c>
      <c r="Y7" s="24">
        <v>90.8</v>
      </c>
      <c r="Z7" s="24">
        <v>88.42</v>
      </c>
      <c r="AA7" s="24">
        <v>87.13</v>
      </c>
      <c r="AB7" s="24">
        <v>88.11</v>
      </c>
      <c r="AC7" s="24">
        <v>87.23</v>
      </c>
      <c r="AD7" s="24">
        <v>103.34</v>
      </c>
      <c r="AE7" s="24">
        <v>102.7</v>
      </c>
      <c r="AF7" s="24">
        <v>104.11</v>
      </c>
      <c r="AG7" s="24">
        <v>101.98</v>
      </c>
      <c r="AH7" s="24">
        <v>102.68</v>
      </c>
      <c r="AI7" s="24">
        <v>105.09</v>
      </c>
      <c r="AJ7" s="24">
        <v>0</v>
      </c>
      <c r="AK7" s="24">
        <v>0</v>
      </c>
      <c r="AL7" s="24">
        <v>0</v>
      </c>
      <c r="AM7" s="24">
        <v>0</v>
      </c>
      <c r="AN7" s="24">
        <v>0</v>
      </c>
      <c r="AO7" s="24">
        <v>29.74</v>
      </c>
      <c r="AP7" s="24">
        <v>48.2</v>
      </c>
      <c r="AQ7" s="24">
        <v>46.91</v>
      </c>
      <c r="AR7" s="24">
        <v>52.27</v>
      </c>
      <c r="AS7" s="24">
        <v>58.68</v>
      </c>
      <c r="AT7" s="24">
        <v>65.73</v>
      </c>
      <c r="AU7" s="24">
        <v>36.32</v>
      </c>
      <c r="AV7" s="24">
        <v>7.2</v>
      </c>
      <c r="AW7" s="24">
        <v>10.79</v>
      </c>
      <c r="AX7" s="24">
        <v>10.59</v>
      </c>
      <c r="AY7" s="24">
        <v>10.65</v>
      </c>
      <c r="AZ7" s="24">
        <v>53.44</v>
      </c>
      <c r="BA7" s="24">
        <v>46.85</v>
      </c>
      <c r="BB7" s="24">
        <v>44.35</v>
      </c>
      <c r="BC7" s="24">
        <v>41.51</v>
      </c>
      <c r="BD7" s="24">
        <v>45.01</v>
      </c>
      <c r="BE7" s="24">
        <v>48.91</v>
      </c>
      <c r="BF7" s="24">
        <v>732.13</v>
      </c>
      <c r="BG7" s="24">
        <v>689.25</v>
      </c>
      <c r="BH7" s="24">
        <v>648.69000000000005</v>
      </c>
      <c r="BI7" s="24">
        <v>586.95000000000005</v>
      </c>
      <c r="BJ7" s="24">
        <v>426.15</v>
      </c>
      <c r="BK7" s="24">
        <v>1267.3900000000001</v>
      </c>
      <c r="BL7" s="24">
        <v>1268.6300000000001</v>
      </c>
      <c r="BM7" s="24">
        <v>1283.69</v>
      </c>
      <c r="BN7" s="24">
        <v>1160.22</v>
      </c>
      <c r="BO7" s="24">
        <v>1141.98</v>
      </c>
      <c r="BP7" s="24">
        <v>1156.82</v>
      </c>
      <c r="BQ7" s="24">
        <v>75.900000000000006</v>
      </c>
      <c r="BR7" s="24">
        <v>71.09</v>
      </c>
      <c r="BS7" s="24">
        <v>68.44</v>
      </c>
      <c r="BT7" s="24">
        <v>71.180000000000007</v>
      </c>
      <c r="BU7" s="24">
        <v>68.180000000000007</v>
      </c>
      <c r="BV7" s="24">
        <v>84.3</v>
      </c>
      <c r="BW7" s="24">
        <v>82.88</v>
      </c>
      <c r="BX7" s="24">
        <v>82.53</v>
      </c>
      <c r="BY7" s="24">
        <v>81.81</v>
      </c>
      <c r="BZ7" s="24">
        <v>82.27</v>
      </c>
      <c r="CA7" s="24">
        <v>75.33</v>
      </c>
      <c r="CB7" s="24">
        <v>221.85</v>
      </c>
      <c r="CC7" s="24">
        <v>235.55</v>
      </c>
      <c r="CD7" s="24">
        <v>245.47</v>
      </c>
      <c r="CE7" s="24">
        <v>235.68</v>
      </c>
      <c r="CF7" s="24">
        <v>247.02</v>
      </c>
      <c r="CG7" s="24">
        <v>185.47</v>
      </c>
      <c r="CH7" s="24">
        <v>187.76</v>
      </c>
      <c r="CI7" s="24">
        <v>190.48</v>
      </c>
      <c r="CJ7" s="24">
        <v>193.59</v>
      </c>
      <c r="CK7" s="24">
        <v>194.42</v>
      </c>
      <c r="CL7" s="24">
        <v>215.73</v>
      </c>
      <c r="CM7" s="24">
        <v>41.94</v>
      </c>
      <c r="CN7" s="24">
        <v>51.21</v>
      </c>
      <c r="CO7" s="24">
        <v>51.21</v>
      </c>
      <c r="CP7" s="24">
        <v>51.39</v>
      </c>
      <c r="CQ7" s="24">
        <v>58.37</v>
      </c>
      <c r="CR7" s="24">
        <v>45.68</v>
      </c>
      <c r="CS7" s="24">
        <v>45.87</v>
      </c>
      <c r="CT7" s="24">
        <v>44.24</v>
      </c>
      <c r="CU7" s="24">
        <v>45.3</v>
      </c>
      <c r="CV7" s="24">
        <v>45.6</v>
      </c>
      <c r="CW7" s="24">
        <v>43.28</v>
      </c>
      <c r="CX7" s="24">
        <v>86.36</v>
      </c>
      <c r="CY7" s="24">
        <v>86.95</v>
      </c>
      <c r="CZ7" s="24">
        <v>87.09</v>
      </c>
      <c r="DA7" s="24">
        <v>87.15</v>
      </c>
      <c r="DB7" s="24">
        <v>87.52</v>
      </c>
      <c r="DC7" s="24">
        <v>87.96</v>
      </c>
      <c r="DD7" s="24">
        <v>87.65</v>
      </c>
      <c r="DE7" s="24">
        <v>88.15</v>
      </c>
      <c r="DF7" s="24">
        <v>88.37</v>
      </c>
      <c r="DG7" s="24">
        <v>88.66</v>
      </c>
      <c r="DH7" s="24">
        <v>86.21</v>
      </c>
      <c r="DI7" s="24">
        <v>22.01</v>
      </c>
      <c r="DJ7" s="24">
        <v>23.5</v>
      </c>
      <c r="DK7" s="24">
        <v>23.87</v>
      </c>
      <c r="DL7" s="24">
        <v>26.77</v>
      </c>
      <c r="DM7" s="24">
        <v>29.67</v>
      </c>
      <c r="DN7" s="24">
        <v>27.82</v>
      </c>
      <c r="DO7" s="24">
        <v>29.24</v>
      </c>
      <c r="DP7" s="24">
        <v>31.73</v>
      </c>
      <c r="DQ7" s="24">
        <v>32.57</v>
      </c>
      <c r="DR7" s="24">
        <v>33.159999999999997</v>
      </c>
      <c r="DS7" s="24">
        <v>29.62</v>
      </c>
      <c r="DT7" s="24">
        <v>0</v>
      </c>
      <c r="DU7" s="24">
        <v>0</v>
      </c>
      <c r="DV7" s="24">
        <v>0</v>
      </c>
      <c r="DW7" s="24">
        <v>0</v>
      </c>
      <c r="DX7" s="24">
        <v>0</v>
      </c>
      <c r="DY7" s="24">
        <v>0</v>
      </c>
      <c r="DZ7" s="24">
        <v>0</v>
      </c>
      <c r="EA7" s="24">
        <v>0</v>
      </c>
      <c r="EB7" s="24">
        <v>0.04</v>
      </c>
      <c r="EC7" s="24">
        <v>0.12</v>
      </c>
      <c r="ED7" s="24">
        <v>0.09</v>
      </c>
      <c r="EE7" s="24">
        <v>0</v>
      </c>
      <c r="EF7" s="24">
        <v>0</v>
      </c>
      <c r="EG7" s="24">
        <v>0</v>
      </c>
      <c r="EH7" s="24">
        <v>7.0000000000000007E-2</v>
      </c>
      <c r="EI7" s="24">
        <v>0</v>
      </c>
      <c r="EJ7" s="24">
        <v>0.04</v>
      </c>
      <c r="EK7" s="24">
        <v>0.06</v>
      </c>
      <c r="EL7" s="24">
        <v>0.27</v>
      </c>
      <c r="EM7" s="24">
        <v>0.22</v>
      </c>
      <c r="EN7" s="24">
        <v>0.17</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suidou2</cp:lastModifiedBy>
  <dcterms:created xsi:type="dcterms:W3CDTF">2025-01-24T07:13:21Z</dcterms:created>
  <dcterms:modified xsi:type="dcterms:W3CDTF">2025-02-06T09:28:45Z</dcterms:modified>
  <cp:category/>
</cp:coreProperties>
</file>